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5195" windowHeight="12270" tabRatio="717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Zusammenfassung" sheetId="13" r:id="rId13"/>
  </sheets>
  <definedNames>
    <definedName name="_xlnm.Print_Area" localSheetId="3">'April'!$A$1:$D$123</definedName>
    <definedName name="_xlnm.Print_Area" localSheetId="7">'August'!$A$1:$D$123</definedName>
    <definedName name="_xlnm.Print_Area" localSheetId="11">'Dezember'!$A$1:$D$123</definedName>
    <definedName name="_xlnm.Print_Area" localSheetId="1">'Februar'!$A$1:$D$123</definedName>
    <definedName name="_xlnm.Print_Area" localSheetId="0">'Januar'!$A$1:$D$123</definedName>
    <definedName name="_xlnm.Print_Area" localSheetId="6">'Juli'!$A$1:$D$123</definedName>
    <definedName name="_xlnm.Print_Area" localSheetId="5">'Juni'!$A$1:$D$123</definedName>
    <definedName name="_xlnm.Print_Area" localSheetId="4">'Mai'!$A$1:$D$123</definedName>
    <definedName name="_xlnm.Print_Area" localSheetId="2">'März'!$A$1:$D$123</definedName>
    <definedName name="_xlnm.Print_Area" localSheetId="10">'November'!$A$1:$D$123</definedName>
    <definedName name="_xlnm.Print_Area" localSheetId="9">'Oktober'!$A$1:$D$123</definedName>
    <definedName name="_xlnm.Print_Area" localSheetId="8">'September'!$A$1:$D$123</definedName>
    <definedName name="_xlnm.Print_Area" localSheetId="12">'Zusammenfassung'!#REF!</definedName>
  </definedNames>
  <calcPr fullCalcOnLoad="1"/>
</workbook>
</file>

<file path=xl/comments1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Nur Rauminhalt des FUMOIRS eingeben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Durchschnittliche Monats- </t>
        </r>
        <r>
          <rPr>
            <b/>
            <u val="single"/>
            <sz val="8"/>
            <rFont val="Tahoma"/>
            <family val="2"/>
          </rPr>
          <t>Aussentemperatur</t>
        </r>
        <r>
          <rPr>
            <b/>
            <sz val="8"/>
            <rFont val="Tahoma"/>
            <family val="2"/>
          </rPr>
          <t xml:space="preserve"> eingeben.
Bei Temperaturen unter Null,
Minuszeichen davor setzen.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Hier die Raumtemperatur eingeben, die Sie für Ihrem Betrieb wünschen.</t>
        </r>
      </text>
    </comment>
    <comment ref="B26" authorId="0">
      <text>
        <r>
          <rPr>
            <b/>
            <sz val="8"/>
            <color indexed="12"/>
            <rFont val="Tahoma"/>
            <family val="2"/>
          </rPr>
          <t xml:space="preserve">Wenn vom Kanton eine Luft-Umwälzung verlangt wird und das </t>
        </r>
        <r>
          <rPr>
            <b/>
            <sz val="8"/>
            <color indexed="8"/>
            <rFont val="Tahoma"/>
            <family val="2"/>
          </rPr>
          <t>Fumoir,</t>
        </r>
        <r>
          <rPr>
            <b/>
            <sz val="8"/>
            <color indexed="12"/>
            <rFont val="Tahoma"/>
            <family val="2"/>
          </rPr>
          <t xml:space="preserve"> mit Wand- oder Fensterlüftern, </t>
        </r>
        <r>
          <rPr>
            <b/>
            <sz val="8"/>
            <color indexed="8"/>
            <rFont val="Tahoma"/>
            <family val="2"/>
          </rPr>
          <t>(egal ob in Rohren oder Kanälen geführt)</t>
        </r>
        <r>
          <rPr>
            <b/>
            <sz val="8"/>
            <color indexed="12"/>
            <rFont val="Tahoma"/>
            <family val="2"/>
          </rPr>
          <t xml:space="preserve"> belüftet wird, muss in dieses Feld die verlangte Luftumwälzung pro Stunde eingegeben werden. 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Wird vom Kanton eine Kubikmeter-Zahl pro Sitzplatz und Stunde, oder eine Kubikmeter-Zahl pro m2 Bodenfläche vorgeschrieben, muss eine Lüftung vorhanden sein, die in Känälen geführt ist.    Liegt die Lüftungsleistung unter 1'000 Kubik pro Stunde,  muss die Zahl  </t>
        </r>
        <r>
          <rPr>
            <b/>
            <sz val="8"/>
            <color indexed="10"/>
            <rFont val="Tahoma"/>
            <family val="2"/>
          </rPr>
          <t xml:space="preserve">10 </t>
        </r>
        <r>
          <rPr>
            <b/>
            <sz val="8"/>
            <color indexed="8"/>
            <rFont val="Tahoma"/>
            <family val="2"/>
          </rPr>
          <t xml:space="preserve">eingegeben werden. </t>
        </r>
        <r>
          <rPr>
            <sz val="8"/>
            <color indexed="8"/>
            <rFont val="Tahoma"/>
            <family val="2"/>
          </rPr>
          <t>(siehe unter Rauchverbot und Belüftungsvorschrift)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
Wenn die Lüftungsleistung über 1'000 Kubik pro Stunde liegt, muss sie zusätzlich über einen Wärmetauscher geführt werden. 
Bei dieser Art von Lüftungs-Anlagen nützt  ein Luftreiniger nur, wenn die Anlage ausgeschaltet ist.
</t>
        </r>
        <r>
          <rPr>
            <b/>
            <sz val="8"/>
            <rFont val="Tahoma"/>
            <family val="2"/>
          </rPr>
          <t xml:space="preserve">
  </t>
        </r>
      </text>
    </comment>
    <comment ref="B30" authorId="0">
      <text>
        <r>
          <rPr>
            <b/>
            <sz val="8"/>
            <rFont val="Tahoma"/>
            <family val="2"/>
          </rPr>
          <t>Die Kosten finden Sie auf der Rechnung Ihres Energielieferanten. Bitte Betrag in CHF oder € eingeben, nicht in Rappen oder €-Cent. Der Niedertarif wird während der Nacht verrechnet.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Die Kosten finden Sie auf der Rechnung Ihres Energielieferanten. 
Den Betrag in CHF oder € eingeben, nicht in Rappen oder €-Cent z.B  0, 19 CHF. 
Der Hochtarif wird während des Tages verrechnet.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Die oben, im roten Feld errechnete Zahl runden und hier eingeben.
</t>
        </r>
        <r>
          <rPr>
            <sz val="8"/>
            <rFont val="Tahoma"/>
            <family val="2"/>
          </rPr>
          <t xml:space="preserve">(durch Aufrunden erreichen Sie, dass die Geräte auf einer kleineren  Gebläsestufe betrieben werden können).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Nach diesem, letzten Eintrag, lassen sich alle Resultate in den </t>
        </r>
        <r>
          <rPr>
            <b/>
            <sz val="8"/>
            <color indexed="14"/>
            <rFont val="Tahoma"/>
            <family val="2"/>
          </rPr>
          <t>rosa</t>
        </r>
        <r>
          <rPr>
            <b/>
            <sz val="8"/>
            <color indexed="12"/>
            <rFont val="Tahoma"/>
            <family val="2"/>
          </rPr>
          <t xml:space="preserve"> hinterlegten Feldern ablesen</t>
        </r>
        <r>
          <rPr>
            <sz val="8"/>
            <color indexed="12"/>
            <rFont val="Tahoma"/>
            <family val="2"/>
          </rPr>
          <t xml:space="preserve">.
</t>
        </r>
        <r>
          <rPr>
            <b/>
            <sz val="8"/>
            <color indexed="10"/>
            <rFont val="Tahoma"/>
            <family val="2"/>
          </rPr>
          <t xml:space="preserve">Die interessantesten Resultate finden Sie zu unterst auf dem Blatt., in den Feldern, die rot, grün und gelb unterlegt sind, 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Hier die Leistungsaufnahme in W (Watt) bei der höchsten Gebläsestufe eingeben </t>
        </r>
        <r>
          <rPr>
            <sz val="8"/>
            <rFont val="Tahoma"/>
            <family val="2"/>
          </rPr>
          <t>(steht auf dem Typen-Schild)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Wenn Sie noch kein Gerät haben, geben Sie z.B. die Daten des resoba Mini E-250 ein. Das sind in der höchsten Leistungsstufe
nur 36 Watt</t>
        </r>
      </text>
    </comment>
    <comment ref="B37" authorId="0">
      <text>
        <r>
          <rPr>
            <b/>
            <sz val="8"/>
            <rFont val="Tahoma"/>
            <family val="2"/>
          </rPr>
          <t>Ist ebenfalls auf dem Typen-Schild ersichtlich und muss in m3 pro Stunde eingegeben werden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Wenn Sie noch kein Gerät haben, geben Sie z.B. die Daten des resoba Mini E-250 ein. Das sind in der höchsten Leistungsstufe 260 m3 pro Stunde
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Gibt die Anzahl der errechneten Luftreiniger an </t>
        </r>
        <r>
          <rPr>
            <sz val="8"/>
            <rFont val="Tahoma"/>
            <family val="2"/>
          </rPr>
          <t>(vom gleichen Typ und mit gleicher Leistung)</t>
        </r>
        <r>
          <rPr>
            <b/>
            <sz val="8"/>
            <rFont val="Tahoma"/>
            <family val="2"/>
          </rPr>
          <t xml:space="preserve">, die benötigt werden,
damit der verlangte Luftaustausch erreicht wird.
</t>
        </r>
        <r>
          <rPr>
            <sz val="8"/>
            <color indexed="12"/>
            <rFont val="Tahoma"/>
            <family val="2"/>
          </rPr>
          <t>Im Beispielsfall sind das Anzahl resoba Mini E-250</t>
        </r>
        <r>
          <rPr>
            <b/>
            <sz val="8"/>
            <rFont val="Tahoma"/>
            <family val="2"/>
          </rPr>
          <t xml:space="preserve"> 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Bei geführten Lüftungsanlagen ist die Leistung meist in  KW/h angegeben. In diesem Fall müssen Sie die Zahl mit 1000 multiplizieren und eingeben. 
</t>
        </r>
        <r>
          <rPr>
            <b/>
            <sz val="8"/>
            <color indexed="10"/>
            <rFont val="Tahoma"/>
            <family val="2"/>
          </rPr>
          <t xml:space="preserve">Bei Wand- und Fensterlüftern muss immer die höchste Watt-Leistung eingegeben werden. 
Erwähnen muss man noch,  dass die max. Luftfördermenge, die auf dem Typenschild der Lüfter angegeben ist, nur erreicht werden kann, wenn über die </t>
        </r>
        <r>
          <rPr>
            <b/>
            <sz val="8"/>
            <color indexed="8"/>
            <rFont val="Tahoma"/>
            <family val="2"/>
          </rPr>
          <t>Zuluft</t>
        </r>
        <r>
          <rPr>
            <b/>
            <sz val="8"/>
            <color indexed="10"/>
            <rFont val="Tahoma"/>
            <family val="2"/>
          </rPr>
          <t xml:space="preserve"> diese Luftmenge auch verfügbar ist. 
</t>
        </r>
        <r>
          <rPr>
            <b/>
            <sz val="8"/>
            <color indexed="8"/>
            <rFont val="Tahoma"/>
            <family val="2"/>
          </rPr>
          <t>Dies ist leider bei den meisten Objekten nicht der Fall und kann nur durch das Öffnen eines zusätzlichen Fensters erreicht werden.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
Wenn Sie den Text nicht ganz lesen können müssen Sie die Seite vergrössern
</t>
        </r>
        <r>
          <rPr>
            <b/>
            <i/>
            <sz val="8"/>
            <color indexed="12"/>
            <rFont val="Tahoma"/>
            <family val="2"/>
          </rPr>
          <t>In das erste Feld müssen Sie die Anzahl Ruhetage pro Woche eingeben.</t>
        </r>
        <r>
          <rPr>
            <b/>
            <i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Auf diesem Blatt lassen sich nur die </t>
        </r>
        <r>
          <rPr>
            <b/>
            <sz val="8"/>
            <color indexed="48"/>
            <rFont val="Tahoma"/>
            <family val="2"/>
          </rPr>
          <t xml:space="preserve">hellblau </t>
        </r>
        <r>
          <rPr>
            <b/>
            <sz val="8"/>
            <color indexed="8"/>
            <rFont val="Tahoma"/>
            <family val="2"/>
          </rPr>
          <t>unterlegten Felder und das</t>
        </r>
        <r>
          <rPr>
            <b/>
            <sz val="8"/>
            <color indexed="51"/>
            <rFont val="Tahoma"/>
            <family val="2"/>
          </rPr>
          <t xml:space="preserve"> </t>
        </r>
        <r>
          <rPr>
            <b/>
            <sz val="8"/>
            <color indexed="52"/>
            <rFont val="Tahoma"/>
            <family val="2"/>
          </rPr>
          <t>gelb</t>
        </r>
        <r>
          <rPr>
            <b/>
            <sz val="8"/>
            <color indexed="8"/>
            <rFont val="Tahoma"/>
            <family val="2"/>
          </rPr>
          <t xml:space="preserve"> unterlegte Feld ausfüllen. Alle anderen Felder sind gesperrt.
Alle Zahlen, die in den </t>
        </r>
        <r>
          <rPr>
            <b/>
            <sz val="8"/>
            <color indexed="14"/>
            <rFont val="Tahoma"/>
            <family val="2"/>
          </rPr>
          <t>rosa</t>
        </r>
        <r>
          <rPr>
            <b/>
            <sz val="8"/>
            <color indexed="45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Feldern stehen, sind Resultate.
</t>
        </r>
        <r>
          <rPr>
            <b/>
            <sz val="8"/>
            <color indexed="10"/>
            <rFont val="Tahoma"/>
            <family val="2"/>
          </rPr>
          <t xml:space="preserve">Alle eingegebenen Werte im Januar-Blatt, werden automatisch von den  nachfolgenden Monatsblättern übernommen. </t>
        </r>
        <r>
          <rPr>
            <b/>
            <u val="single"/>
            <sz val="8"/>
            <color indexed="52"/>
            <rFont val="Tahoma"/>
            <family val="2"/>
          </rPr>
          <t>Ausgenommen die durchschnittliche Aussentemperatur im gelben Feld.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
Auf den folgenden Monatsblättern können nur noch die Werte in den</t>
        </r>
        <r>
          <rPr>
            <b/>
            <sz val="8"/>
            <color indexed="48"/>
            <rFont val="Tahoma"/>
            <family val="2"/>
          </rPr>
          <t xml:space="preserve"> hellblauen</t>
        </r>
        <r>
          <rPr>
            <b/>
            <sz val="8"/>
            <color indexed="4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Feldern geändert werden, wenn dies nötig sein sollte, weil Sie z.B. die Ruhetage oder die Öffnungszeiten ändern oder die Betriebsferien eintragen wollen.
</t>
        </r>
        <r>
          <rPr>
            <b/>
            <u val="single"/>
            <sz val="8"/>
            <color indexed="8"/>
            <rFont val="Tahoma"/>
            <family val="2"/>
          </rPr>
          <t>FÜR DIE GANZ-JAHRES-ÜBERSICHT IST ES: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ZWINGEND </t>
        </r>
        <r>
          <rPr>
            <b/>
            <u val="single"/>
            <sz val="8"/>
            <color indexed="8"/>
            <rFont val="Tahoma"/>
            <family val="2"/>
          </rPr>
          <t>und unbedingt nötig,</t>
        </r>
        <r>
          <rPr>
            <b/>
            <sz val="8"/>
            <color indexed="8"/>
            <rFont val="Tahoma"/>
            <family val="2"/>
          </rPr>
          <t xml:space="preserve"> dass die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u val="single"/>
            <sz val="8"/>
            <color indexed="10"/>
            <rFont val="Tahoma"/>
            <family val="2"/>
          </rPr>
          <t>DURCHSCHNITTLICHEN AUSSENTEMPERATUREN,</t>
        </r>
        <r>
          <rPr>
            <b/>
            <sz val="8"/>
            <color indexed="10"/>
            <rFont val="Tahoma"/>
            <family val="2"/>
          </rPr>
          <t xml:space="preserve"> des jeweiligen Monats </t>
        </r>
        <r>
          <rPr>
            <b/>
            <sz val="8"/>
            <color indexed="8"/>
            <rFont val="Tahoma"/>
            <family val="2"/>
          </rPr>
          <t>in das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u val="single"/>
            <sz val="8"/>
            <color indexed="52"/>
            <rFont val="Tahoma"/>
            <family val="2"/>
          </rPr>
          <t>gelbe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Feld</t>
        </r>
        <r>
          <rPr>
            <b/>
            <sz val="8"/>
            <color indexed="10"/>
            <rFont val="Tahoma"/>
            <family val="2"/>
          </rPr>
          <t xml:space="preserve"> der </t>
        </r>
        <r>
          <rPr>
            <b/>
            <sz val="8"/>
            <color indexed="8"/>
            <rFont val="Tahoma"/>
            <family val="2"/>
          </rPr>
          <t xml:space="preserve"> Monatsblätter eingegeben wird.
ABER </t>
        </r>
        <r>
          <rPr>
            <b/>
            <sz val="8"/>
            <color indexed="10"/>
            <rFont val="Tahoma"/>
            <family val="2"/>
          </rPr>
          <t xml:space="preserve">ACHTUNG ! ! ! ! 
In den Monaten, wo die durchschnittliche Aussentemperatur gleich hoch oder höher ist als die vorgegebene Innenraumtemperatur,
</t>
        </r>
        <r>
          <rPr>
            <b/>
            <sz val="8"/>
            <color indexed="52"/>
            <rFont val="Tahoma"/>
            <family val="2"/>
          </rPr>
          <t>muss in das gelbe Feld</t>
        </r>
        <r>
          <rPr>
            <b/>
            <sz val="8"/>
            <color indexed="10"/>
            <rFont val="Tahoma"/>
            <family val="2"/>
          </rPr>
          <t xml:space="preserve"> die Zahl der daruter stehenden Innenraumtemperatur eingegeben werden.
</t>
        </r>
        <r>
          <rPr>
            <b/>
            <sz val="8"/>
            <color indexed="8"/>
            <rFont val="Tahoma"/>
            <family val="2"/>
          </rPr>
          <t xml:space="preserve">Der Grund ist klar, denn auch in den warmen Monaten muss die Lüftung im Fumoir laufen. 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Nun füllen Sie alle Felder auf und lassen Sie sich überraschen ! ! ! ! !</t>
        </r>
      </text>
    </comment>
  </commentList>
</comments>
</file>

<file path=xl/comments10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
Durchschnittliche Monats Aussentemperatur eingeben.
ABER</t>
        </r>
        <r>
          <rPr>
            <b/>
            <sz val="8"/>
            <color indexed="10"/>
            <rFont val="Tahoma"/>
            <family val="2"/>
          </rPr>
          <t xml:space="preserve"> ACHTUNG ! ! ! ! 
In den Monaten, wo die durchschnittliche Aussentemperatur gleich hoch oder höher ist als die Innentemperatur,
muss in das gelbe Feld der Wert der Innentemperatur eingegeben werden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11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Durchschnittliche Monats  </t>
        </r>
        <r>
          <rPr>
            <b/>
            <u val="single"/>
            <sz val="8"/>
            <rFont val="Tahoma"/>
            <family val="2"/>
          </rPr>
          <t>Aussentemperatur</t>
        </r>
        <r>
          <rPr>
            <b/>
            <sz val="8"/>
            <rFont val="Tahoma"/>
            <family val="2"/>
          </rPr>
          <t xml:space="preserve"> eingeben</t>
        </r>
        <r>
          <rPr>
            <sz val="8"/>
            <rFont val="Tahoma"/>
            <family val="0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12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Durchschnittliche Monats- </t>
        </r>
        <r>
          <rPr>
            <b/>
            <u val="single"/>
            <sz val="8"/>
            <rFont val="Tahoma"/>
            <family val="2"/>
          </rPr>
          <t>Aussentemperatur</t>
        </r>
        <r>
          <rPr>
            <b/>
            <sz val="8"/>
            <rFont val="Tahoma"/>
            <family val="2"/>
          </rPr>
          <t xml:space="preserve"> eingeben</t>
        </r>
        <r>
          <rPr>
            <sz val="8"/>
            <rFont val="Tahoma"/>
            <family val="0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2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Durchschnittliche  </t>
        </r>
        <r>
          <rPr>
            <b/>
            <u val="single"/>
            <sz val="8"/>
            <rFont val="Tahoma"/>
            <family val="2"/>
          </rPr>
          <t>Monats</t>
        </r>
        <r>
          <rPr>
            <b/>
            <sz val="8"/>
            <rFont val="Tahoma"/>
            <family val="2"/>
          </rPr>
          <t>-</t>
        </r>
        <r>
          <rPr>
            <b/>
            <u val="single"/>
            <sz val="8"/>
            <rFont val="Tahoma"/>
            <family val="2"/>
          </rPr>
          <t>Aussentemperatur</t>
        </r>
        <r>
          <rPr>
            <b/>
            <sz val="8"/>
            <rFont val="Tahoma"/>
            <family val="2"/>
          </rPr>
          <t xml:space="preserve"> eingeben</t>
        </r>
        <r>
          <rPr>
            <sz val="8"/>
            <rFont val="Tahoma"/>
            <family val="0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3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
Durchschnittliche Monats </t>
        </r>
        <r>
          <rPr>
            <b/>
            <u val="single"/>
            <sz val="8"/>
            <rFont val="Tahoma"/>
            <family val="2"/>
          </rPr>
          <t>Aussentemperatur</t>
        </r>
        <r>
          <rPr>
            <b/>
            <sz val="8"/>
            <rFont val="Tahoma"/>
            <family val="2"/>
          </rPr>
          <t xml:space="preserve"> eingeben.
ABER</t>
        </r>
        <r>
          <rPr>
            <b/>
            <sz val="8"/>
            <color indexed="10"/>
            <rFont val="Tahoma"/>
            <family val="2"/>
          </rPr>
          <t xml:space="preserve"> ACHTUNG ! ! ! ! 
In den Monaten, wo die durchschnittliche Aussentemperatur gleich hoch oder höher ist als die Innentemperatur,
muss in das gelbe Feld der Wert der Innentemperatur eingegeben werden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4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
Durchschnittliche Monats Aussentemperatur eingeben.
ABER</t>
        </r>
        <r>
          <rPr>
            <b/>
            <sz val="8"/>
            <color indexed="10"/>
            <rFont val="Tahoma"/>
            <family val="2"/>
          </rPr>
          <t xml:space="preserve"> ACHTUNG ! ! ! ! 
In den Monaten, wo die durchschnittliche Aussentemperatur gleich hoch oder höher ist als die Innentemperatur,
muss in das gelbe Feld der Wert der Innentemperatur eingegeben werden</t>
        </r>
        <r>
          <rPr>
            <b/>
            <sz val="8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5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
Durchschnittliche Monats Aussentemperatur eingeben.
ABER </t>
        </r>
        <r>
          <rPr>
            <b/>
            <sz val="8"/>
            <color indexed="10"/>
            <rFont val="Tahoma"/>
            <family val="2"/>
          </rPr>
          <t>ACHTUNG ! ! ! ! 
In den Monaten, wo die durchschnittliche Aussentemperatur gleich hoch oder höher ist als die Innentemperatur,
muss in das gelbe Feld der Wert der Innentemperatur eingegeben werden</t>
        </r>
        <r>
          <rPr>
            <b/>
            <sz val="8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6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Ruhe-Tage eingeben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Durchschnittliche Monats Aussentemperatur eingeben.
ABER </t>
        </r>
        <r>
          <rPr>
            <b/>
            <sz val="8"/>
            <color indexed="10"/>
            <rFont val="Tahoma"/>
            <family val="2"/>
          </rPr>
          <t>ACHTUNG ! ! ! ! 
In den Monaten, wo die durchschnittliche Aussentemperatur gleich hoch oder höher ist als die Innentemperatur,
muss in das gelbe Feld der Wert der Innentemperatur eingegeben werden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7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
Durchschnittliche Monats Aussentemperatur eingeben.
ABER </t>
        </r>
        <r>
          <rPr>
            <b/>
            <sz val="8"/>
            <color indexed="10"/>
            <rFont val="Tahoma"/>
            <family val="2"/>
          </rPr>
          <t>ACHTUNG ! ! ! ! 
In den Monaten, wo die durchschnittliche Aussentemperatur gleich hoch oder höher ist als die Innentemperatur,
muss in das gelbe Feld der Wert der Innentemperatur eingegeben werden</t>
        </r>
        <r>
          <rPr>
            <b/>
            <sz val="8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8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
Durchschnittliche Monats Aussentemperatur eingeben.
ABER </t>
        </r>
        <r>
          <rPr>
            <b/>
            <sz val="8"/>
            <color indexed="10"/>
            <rFont val="Tahoma"/>
            <family val="2"/>
          </rPr>
          <t xml:space="preserve">ACHTUNG ! ! ! ! 
In den Monaten, wo die durchschnittliche Aussentemperatur gleich hoch oder höher ist als die Innentemperatur,
muss in das gelbe Feld der Wert der Innentemperatur eingegeben werden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comments9.xml><?xml version="1.0" encoding="utf-8"?>
<comments xmlns="http://schemas.openxmlformats.org/spreadsheetml/2006/main">
  <authors>
    <author>Kurt Oser</author>
  </authors>
  <commentList>
    <comment ref="B12" authorId="0">
      <text>
        <r>
          <rPr>
            <b/>
            <sz val="8"/>
            <rFont val="Tahoma"/>
            <family val="2"/>
          </rPr>
          <t>setzt sich aus den offenen und geschlossenen Betriebsstunden zusammen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Ruhe-Tage eingeben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Stunden eingeben, an denen der Betrieb für Gäste geöffnet ist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für Gäste geschlossen, inkl. Nachtstunden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
Durchschnittliche Monats Aussentemperatur eingeben.
ABER </t>
        </r>
        <r>
          <rPr>
            <b/>
            <sz val="8"/>
            <color indexed="10"/>
            <rFont val="Tahoma"/>
            <family val="2"/>
          </rPr>
          <t>ACHTUNG ! ! ! ! 
In den Monaten, wo die durchschnittliche Aussentemperatur gleich hoch oder höher ist als die Innentemperatur,
muss in das gelbe Feld der Wert der Innentemperatur eingegeben werden</t>
        </r>
        <r>
          <rPr>
            <b/>
            <sz val="8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8"/>
            <rFont val="Tahoma"/>
            <family val="2"/>
          </rPr>
          <t>Ist im Hinblick auf den AKW-Strom-Ausstieg und dem daraus möglichen Preisanstieg, für den Energiekonsumenten bestimmt ein erfreuliches Ergebnis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ergibt die Temperaturdifferenz zwischen dem Aussen-und Innenbereich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Gibt die Anzahl der errechneten Luftreiniger, vom gleichen Typ und gleicher Leistung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an, die benötigt werden, damit der verlangten Luftaustausch erreicht werden kann.  </t>
        </r>
      </text>
    </comment>
    <comment ref="B14" authorId="0">
      <text>
        <r>
          <rPr>
            <b/>
            <sz val="8"/>
            <rFont val="Tahoma"/>
            <family val="2"/>
          </rPr>
          <t>Anzahl Tage diesen Monat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Nur wenn Ferien
Anzahl Tage eingeben
</t>
        </r>
      </text>
    </comment>
  </commentList>
</comments>
</file>

<file path=xl/sharedStrings.xml><?xml version="1.0" encoding="utf-8"?>
<sst xmlns="http://schemas.openxmlformats.org/spreadsheetml/2006/main" count="1266" uniqueCount="167">
  <si>
    <t>in CHF</t>
  </si>
  <si>
    <t>in Watt</t>
  </si>
  <si>
    <t xml:space="preserve">im Niedertarif </t>
  </si>
  <si>
    <t xml:space="preserve">im Hochtarif </t>
  </si>
  <si>
    <t xml:space="preserve">Stromkosten pro Kilowatt </t>
  </si>
  <si>
    <t xml:space="preserve">Fumoir-Rauminhalt in m3  </t>
  </si>
  <si>
    <t xml:space="preserve">Innentemperatur in Grad C  </t>
  </si>
  <si>
    <t xml:space="preserve">verlangte Luftumwälzung   </t>
  </si>
  <si>
    <t xml:space="preserve"> mal pro Stunde</t>
  </si>
  <si>
    <t>in CHF / €</t>
  </si>
  <si>
    <t xml:space="preserve"> Tagen pro Woche</t>
  </si>
  <si>
    <t xml:space="preserve">ergibt </t>
  </si>
  <si>
    <t xml:space="preserve"> m3 pro Stunde</t>
  </si>
  <si>
    <r>
      <t xml:space="preserve"> </t>
    </r>
    <r>
      <rPr>
        <b/>
        <sz val="10"/>
        <rFont val="Arial"/>
        <family val="2"/>
      </rPr>
      <t>CHF / € pro Tag</t>
    </r>
  </si>
  <si>
    <t>CHF / €</t>
  </si>
  <si>
    <t xml:space="preserve">Leistungsaufnahme pro Stunde aller Geräte </t>
  </si>
  <si>
    <t>Watt</t>
  </si>
  <si>
    <t>Vergleich zwischen mechanischer Lüftung und Luftreiniger</t>
  </si>
  <si>
    <r>
      <t>Zusätzliche Heizkosten für Fumoir,</t>
    </r>
    <r>
      <rPr>
        <b/>
        <sz val="12"/>
        <color indexed="10"/>
        <rFont val="Arial"/>
        <family val="2"/>
      </rPr>
      <t xml:space="preserve"> wegen Belüftungs-Vorschrift</t>
    </r>
  </si>
  <si>
    <t>Für die Fumoirgrösse und vorgeschriebene Luftumwälzung werden</t>
  </si>
  <si>
    <t xml:space="preserve">haben eine Luft-Reinigungsleistung von: </t>
  </si>
  <si>
    <t xml:space="preserve"> </t>
  </si>
  <si>
    <t xml:space="preserve"> in CHF / €</t>
  </si>
  <si>
    <t xml:space="preserve">bei offenem Betrieb pro Stunde </t>
  </si>
  <si>
    <t xml:space="preserve">bei geschlossenem Betrieb pro Stunde </t>
  </si>
  <si>
    <t xml:space="preserve">während der offenen Zeit pro Tag </t>
  </si>
  <si>
    <t xml:space="preserve">während der geschlossenen Zeit pro Tag </t>
  </si>
  <si>
    <t xml:space="preserve">bei offenem Betrieb pro Tag </t>
  </si>
  <si>
    <t xml:space="preserve">bei geschlossenem Betrieb pro Tag </t>
  </si>
  <si>
    <t xml:space="preserve">Verbrauch Heizung: </t>
  </si>
  <si>
    <t xml:space="preserve">Gesamt-Verbrauch Heizung pro Tag  </t>
  </si>
  <si>
    <t xml:space="preserve">Heizungs-Kosten: </t>
  </si>
  <si>
    <r>
      <t xml:space="preserve">muss immer </t>
    </r>
    <r>
      <rPr>
        <b/>
        <sz val="10"/>
        <color indexed="10"/>
        <rFont val="Arial"/>
        <family val="2"/>
      </rPr>
      <t>24</t>
    </r>
    <r>
      <rPr>
        <b/>
        <sz val="10"/>
        <rFont val="Arial"/>
        <family val="2"/>
      </rPr>
      <t xml:space="preserve"> ergeben</t>
    </r>
  </si>
  <si>
    <t>Kilowatt</t>
  </si>
  <si>
    <t>das ergibt eine Einsparung von :</t>
  </si>
  <si>
    <t xml:space="preserve">Stunden Betrieb offen pro Tag </t>
  </si>
  <si>
    <t xml:space="preserve">Stunden Betrieb geschlossen pro Tag </t>
  </si>
  <si>
    <t>Wenn andere Energiequellen zum Einsatz kommen, macht das auf die Berechnung nur sehr wenig aus,</t>
  </si>
  <si>
    <t xml:space="preserve">da ja nur das Volumen des Fumoirs dauernd aufgeheizt werden muss. </t>
  </si>
  <si>
    <r>
      <t>Kosten der</t>
    </r>
    <r>
      <rPr>
        <b/>
        <sz val="10"/>
        <color indexed="10"/>
        <rFont val="Arial"/>
        <family val="2"/>
      </rPr>
      <t xml:space="preserve"> Lüftung</t>
    </r>
    <r>
      <rPr>
        <b/>
        <sz val="10"/>
        <rFont val="Arial"/>
        <family val="2"/>
      </rPr>
      <t xml:space="preserve"> während den Öffnungszeiten pro Tag: </t>
    </r>
  </si>
  <si>
    <r>
      <t xml:space="preserve">Stromverbrauch der </t>
    </r>
    <r>
      <rPr>
        <b/>
        <sz val="10"/>
        <color indexed="10"/>
        <rFont val="Arial"/>
        <family val="2"/>
      </rPr>
      <t xml:space="preserve">Lüftung </t>
    </r>
    <r>
      <rPr>
        <b/>
        <sz val="10"/>
        <rFont val="Arial"/>
        <family val="2"/>
      </rPr>
      <t xml:space="preserve">während den Öffnungszeiten pro Tag: </t>
    </r>
  </si>
  <si>
    <t>Die Energiekosten mit einem Luftreiniger-System für das gleiche Objekt</t>
  </si>
  <si>
    <t xml:space="preserve">Lüftungsleistung / Volumenstrom in m3 / Stunde: </t>
  </si>
  <si>
    <t>Das Resultat zeigt eindeutig, dass der Einsatz von Luftreinigern sinnvoller ist</t>
  </si>
  <si>
    <t>und schonen dabei erst noch Ihren Geldbeutel</t>
  </si>
  <si>
    <r>
      <t>Mit dieser</t>
    </r>
    <r>
      <rPr>
        <b/>
        <sz val="12"/>
        <color indexed="10"/>
        <rFont val="Arial"/>
        <family val="2"/>
      </rPr>
      <t xml:space="preserve"> Energiekosten - Einsparung</t>
    </r>
    <r>
      <rPr>
        <b/>
        <sz val="12"/>
        <color indexed="8"/>
        <rFont val="Arial"/>
        <family val="2"/>
      </rPr>
      <t xml:space="preserve"> leisten Sie einen grossen Beitrag zur Energiebilanz</t>
    </r>
    <r>
      <rPr>
        <b/>
        <sz val="12"/>
        <color indexed="10"/>
        <rFont val="Arial"/>
        <family val="2"/>
      </rPr>
      <t xml:space="preserve"> </t>
    </r>
  </si>
  <si>
    <t xml:space="preserve"> Watt</t>
  </si>
  <si>
    <r>
      <t>Für die nachstehende Berechnung der</t>
    </r>
    <r>
      <rPr>
        <b/>
        <sz val="10"/>
        <color indexed="10"/>
        <rFont val="Arial"/>
        <family val="2"/>
      </rPr>
      <t xml:space="preserve"> Heizkosten </t>
    </r>
    <r>
      <rPr>
        <b/>
        <u val="single"/>
        <sz val="10"/>
        <color indexed="10"/>
        <rFont val="Arial"/>
        <family val="2"/>
      </rPr>
      <t>nur</t>
    </r>
    <r>
      <rPr>
        <b/>
        <sz val="10"/>
        <color indexed="10"/>
        <rFont val="Arial"/>
        <family val="2"/>
      </rPr>
      <t xml:space="preserve"> für das Fumoir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wird mit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ELEKTRO-ENERGIE gerechnet.</t>
    </r>
  </si>
  <si>
    <t xml:space="preserve">davon Ferien:  </t>
  </si>
  <si>
    <t xml:space="preserve">TAGE IM JANUAR   </t>
  </si>
  <si>
    <t xml:space="preserve">Ruhetage pro  Woche </t>
  </si>
  <si>
    <t xml:space="preserve">Zusätzliche Heizungskosten pro Tag nur für das Fumoir </t>
  </si>
  <si>
    <r>
      <t xml:space="preserve">Leistungsaufnahme </t>
    </r>
    <r>
      <rPr>
        <b/>
        <sz val="10"/>
        <color indexed="10"/>
        <rFont val="Arial"/>
        <family val="2"/>
      </rPr>
      <t>der schon bestehenden Lüftung und der Lüfter</t>
    </r>
    <r>
      <rPr>
        <b/>
        <sz val="10"/>
        <rFont val="Arial"/>
        <family val="2"/>
      </rPr>
      <t xml:space="preserve">: </t>
    </r>
  </si>
  <si>
    <t xml:space="preserve"> in Watt eingeben</t>
  </si>
  <si>
    <t xml:space="preserve">Leistungsaufnahme des Luftreinigersystems : </t>
  </si>
  <si>
    <t xml:space="preserve"> in Watt</t>
  </si>
  <si>
    <t xml:space="preserve"> Gerät/e benötigt</t>
  </si>
  <si>
    <t xml:space="preserve">errechnete Anzahl Geräte auf- oder abrunden und ins nächste Feld eingeben   </t>
  </si>
  <si>
    <t xml:space="preserve">Verbrauch Lüftung:          </t>
  </si>
  <si>
    <t xml:space="preserve">Kosten Lüftung:          </t>
  </si>
  <si>
    <r>
      <t xml:space="preserve">Leistungsaufnahme </t>
    </r>
    <r>
      <rPr>
        <b/>
        <sz val="10"/>
        <color indexed="10"/>
        <rFont val="Arial"/>
        <family val="2"/>
      </rPr>
      <t>der Lüftung und der Lüfter</t>
    </r>
    <r>
      <rPr>
        <b/>
        <sz val="10"/>
        <rFont val="Arial"/>
        <family val="2"/>
      </rPr>
      <t xml:space="preserve">:  </t>
    </r>
  </si>
  <si>
    <t xml:space="preserve">Fumoir - Energiekosten Heizung und Lüftung zusammen pro Tag: </t>
  </si>
  <si>
    <t xml:space="preserve">Nur die hellblauen Felder können ausgefüllt werden             </t>
  </si>
  <si>
    <t xml:space="preserve">Nachstehend die Daten des Luftreinigungssytem eingeben             </t>
  </si>
  <si>
    <t>Mechanische Lüftung ist ohne Wärmetauscher und ohne Wärmerückgewinnung</t>
  </si>
  <si>
    <t xml:space="preserve">Dank dem Luftreinigungssytem werden: </t>
  </si>
  <si>
    <t xml:space="preserve"> CHF / €  oder:</t>
  </si>
  <si>
    <t xml:space="preserve">oder Energiekosten von: </t>
  </si>
  <si>
    <t xml:space="preserve">  Prozent</t>
  </si>
  <si>
    <t xml:space="preserve"> mal komplett gereinigt </t>
  </si>
  <si>
    <t>in KW</t>
  </si>
  <si>
    <t xml:space="preserve">  eingespart,</t>
  </si>
  <si>
    <t xml:space="preserve"> in KW</t>
  </si>
  <si>
    <r>
      <t>Nachstehende Kosten werden von der</t>
    </r>
    <r>
      <rPr>
        <b/>
        <sz val="10"/>
        <color indexed="10"/>
        <rFont val="Arial"/>
        <family val="2"/>
      </rPr>
      <t xml:space="preserve"> mech.Lüftung und/oder den Wand- und Fensterlüftern </t>
    </r>
    <r>
      <rPr>
        <b/>
        <sz val="10"/>
        <color indexed="8"/>
        <rFont val="Arial"/>
        <family val="2"/>
      </rPr>
      <t>verursacht</t>
    </r>
  </si>
  <si>
    <t xml:space="preserve"> Kilowatt und </t>
  </si>
  <si>
    <t xml:space="preserve"> Vergleich zwischen mechanischer Lüftung  und dem Luftreinigungssystem</t>
  </si>
  <si>
    <t xml:space="preserve">                                                                  Die mechanische Lüftung </t>
  </si>
  <si>
    <t xml:space="preserve">benötigt:  </t>
  </si>
  <si>
    <t xml:space="preserve">ENERGIE - VERBRAUCH IM JANUAR </t>
  </si>
  <si>
    <t xml:space="preserve"> KW pro Tag</t>
  </si>
  <si>
    <t xml:space="preserve">Wirteruhetage pro Monat:  </t>
  </si>
  <si>
    <t xml:space="preserve">offene Tage:  </t>
  </si>
  <si>
    <t xml:space="preserve">Temperaturdifferenz in Grad C  </t>
  </si>
  <si>
    <t xml:space="preserve">gerechnet wird hier nur der zusätzliche Energie-Verbrauch während den Öffnungszeiten    </t>
  </si>
  <si>
    <t xml:space="preserve">                                                                    mit dem Luftreinigungssystem</t>
  </si>
  <si>
    <t xml:space="preserve">werden nur:  </t>
  </si>
  <si>
    <t xml:space="preserve">  Kilowatt benötigt</t>
  </si>
  <si>
    <t xml:space="preserve">verursacht Energie-Mehrkosten von: </t>
  </si>
  <si>
    <t xml:space="preserve">dadurch schrumpfen die Energie-Kosten auf noch:   </t>
  </si>
  <si>
    <t xml:space="preserve">TAGE IM FEBRUAR   </t>
  </si>
  <si>
    <t xml:space="preserve">TAGE IM MÄRZ   </t>
  </si>
  <si>
    <t xml:space="preserve">ENERGIE - VERBRAUCH IM MÄRZ </t>
  </si>
  <si>
    <t>ENERGIE - VERBRAUCH IM FEBRUAR</t>
  </si>
  <si>
    <t xml:space="preserve">TAGE IM APRIL   </t>
  </si>
  <si>
    <t>ENERGIE - VERBRAUCH IM APRIL</t>
  </si>
  <si>
    <t>ENERGIE - VERBRAUCH IM MAI</t>
  </si>
  <si>
    <t xml:space="preserve">TAGE IM MAI  </t>
  </si>
  <si>
    <t xml:space="preserve">TAGE IM JUNI  </t>
  </si>
  <si>
    <t>ENERGIE - VERBRAUCH IM JUNI</t>
  </si>
  <si>
    <t xml:space="preserve">TAGE IM JULI  </t>
  </si>
  <si>
    <t>ENERGIE - VERBRAUCH IM JULI</t>
  </si>
  <si>
    <t xml:space="preserve">TAGE IM AUGUST  </t>
  </si>
  <si>
    <t>ENERGIE - VERBRAUCH IM AUGUST</t>
  </si>
  <si>
    <t xml:space="preserve">TAGE IM SEPTEMBER  </t>
  </si>
  <si>
    <t>ENERGIE - VERBRAUCH IM SEPTEMBER</t>
  </si>
  <si>
    <t xml:space="preserve">TAGE IM OKTOBER  </t>
  </si>
  <si>
    <t>ENERGIE - VERBRAUCH IM OKTOBER</t>
  </si>
  <si>
    <t xml:space="preserve">TAGE IM NOVEMBER  </t>
  </si>
  <si>
    <t>ENERGIE - VERBRAUCH IM NOVEMBER</t>
  </si>
  <si>
    <t xml:space="preserve">TAGE IM DEZEMBER  </t>
  </si>
  <si>
    <t>ENERGIE - VERBRAUCH IM DEZEMBER</t>
  </si>
  <si>
    <t xml:space="preserve">Durchschnittliche Aussentemperatur in Grad C  </t>
  </si>
  <si>
    <t xml:space="preserve">  im JANUAR</t>
  </si>
  <si>
    <t xml:space="preserve">Nur die hellblauen und das gelbe Feld können ausgefüllt werden             </t>
  </si>
  <si>
    <t xml:space="preserve">davon Ferientage:  </t>
  </si>
  <si>
    <t xml:space="preserve">demzufolge offene Tage:  </t>
  </si>
  <si>
    <t xml:space="preserve">Das oder die </t>
  </si>
  <si>
    <t xml:space="preserve"> Luftreinigungssyteme</t>
  </si>
  <si>
    <t xml:space="preserve">erreichen eine Luft-Reinigungsleistung von: </t>
  </si>
  <si>
    <t xml:space="preserve">Die Luft im Raum wird pro Stunde </t>
  </si>
  <si>
    <t xml:space="preserve">  im DEZEMBER</t>
  </si>
  <si>
    <t xml:space="preserve">  im NOVEMBER</t>
  </si>
  <si>
    <t xml:space="preserve">  im OKTOBER</t>
  </si>
  <si>
    <t xml:space="preserve">  im SEPTEMBER</t>
  </si>
  <si>
    <t xml:space="preserve">  im AUGUST</t>
  </si>
  <si>
    <t xml:space="preserve">  im JULI</t>
  </si>
  <si>
    <t xml:space="preserve">  im JUNI</t>
  </si>
  <si>
    <t xml:space="preserve">  im MAI</t>
  </si>
  <si>
    <t xml:space="preserve">  im APRIL</t>
  </si>
  <si>
    <t xml:space="preserve">  im MÄRZ</t>
  </si>
  <si>
    <t xml:space="preserve">  im FEBRUAR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</si>
  <si>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</si>
  <si>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</si>
  <si>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</si>
  <si>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</si>
  <si>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</si>
  <si>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</si>
  <si>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</si>
  <si>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</si>
  <si>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</si>
  <si>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</si>
  <si>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</si>
  <si>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</si>
  <si>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Mechanische Lüftung</t>
  </si>
  <si>
    <t>ohne Wärmetauscher oder</t>
  </si>
  <si>
    <t>Wärmerückgewinnung</t>
  </si>
  <si>
    <t>Kosten</t>
  </si>
  <si>
    <t>Energieverbrauch</t>
  </si>
  <si>
    <t>Luftreinigungssystem</t>
  </si>
  <si>
    <t>EINSPARUNG</t>
  </si>
  <si>
    <t>Strom</t>
  </si>
  <si>
    <t>in Prozent</t>
  </si>
  <si>
    <t xml:space="preserve"> erwünschte Raumtemperatur</t>
  </si>
  <si>
    <t>Grad</t>
  </si>
  <si>
    <r>
      <t xml:space="preserve"> </t>
    </r>
    <r>
      <rPr>
        <b/>
        <sz val="10"/>
        <color indexed="10"/>
        <rFont val="Arial"/>
        <family val="2"/>
      </rPr>
      <t>durchschnittliche Aussentemperatur</t>
    </r>
  </si>
  <si>
    <t>in Kilowatt</t>
  </si>
  <si>
    <t xml:space="preserve">Durchschnittliche Aussentemperatur: </t>
  </si>
  <si>
    <t xml:space="preserve">  während der Heizperiode</t>
  </si>
  <si>
    <t xml:space="preserve">gewünschte Innentemperatur: </t>
  </si>
  <si>
    <t xml:space="preserve">  JAHRES - ÜBERSICHT</t>
  </si>
  <si>
    <t xml:space="preserve">TOTAL: </t>
  </si>
  <si>
    <r>
      <t>Das</t>
    </r>
    <r>
      <rPr>
        <b/>
        <sz val="12"/>
        <color indexed="10"/>
        <rFont val="Arial"/>
        <family val="2"/>
      </rPr>
      <t xml:space="preserve"> Resultat zeigt</t>
    </r>
    <r>
      <rPr>
        <b/>
        <sz val="12"/>
        <color indexed="8"/>
        <rFont val="Arial"/>
        <family val="2"/>
      </rPr>
      <t xml:space="preserve"> eindeutig, dass der </t>
    </r>
    <r>
      <rPr>
        <b/>
        <sz val="12"/>
        <color indexed="10"/>
        <rFont val="Arial"/>
        <family val="2"/>
      </rPr>
      <t>Einsatz von Luftreinigungssystemen sinnvoller</t>
    </r>
    <r>
      <rPr>
        <b/>
        <sz val="12"/>
        <color indexed="8"/>
        <rFont val="Arial"/>
        <family val="2"/>
      </rPr>
      <t xml:space="preserve"> ist</t>
    </r>
  </si>
  <si>
    <r>
      <t xml:space="preserve">Mit dem </t>
    </r>
    <r>
      <rPr>
        <b/>
        <sz val="12"/>
        <color indexed="10"/>
        <rFont val="Arial"/>
        <family val="2"/>
      </rPr>
      <t>Einsatz von Luftreinigungs-Systemen</t>
    </r>
    <r>
      <rPr>
        <b/>
        <sz val="12"/>
        <color indexed="8"/>
        <rFont val="Arial"/>
        <family val="2"/>
      </rPr>
      <t xml:space="preserve"> können Sie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einen </t>
    </r>
    <r>
      <rPr>
        <b/>
        <sz val="12"/>
        <color indexed="10"/>
        <rFont val="Arial"/>
        <family val="2"/>
      </rPr>
      <t xml:space="preserve">grossen Beitrag </t>
    </r>
    <r>
      <rPr>
        <b/>
        <sz val="12"/>
        <color indexed="8"/>
        <rFont val="Arial"/>
        <family val="2"/>
      </rPr>
      <t>zur</t>
    </r>
    <r>
      <rPr>
        <b/>
        <sz val="12"/>
        <color indexed="10"/>
        <rFont val="Arial"/>
        <family val="2"/>
      </rPr>
      <t xml:space="preserve"> Energie-Einsparung</t>
    </r>
    <r>
      <rPr>
        <b/>
        <sz val="12"/>
        <color indexed="8"/>
        <rFont val="Arial"/>
        <family val="2"/>
      </rPr>
      <t xml:space="preserve"> leisten</t>
    </r>
  </si>
  <si>
    <r>
      <t xml:space="preserve">und </t>
    </r>
    <r>
      <rPr>
        <b/>
        <sz val="12"/>
        <color indexed="10"/>
        <rFont val="Arial"/>
        <family val="2"/>
      </rPr>
      <t xml:space="preserve">schonen </t>
    </r>
    <r>
      <rPr>
        <b/>
        <sz val="12"/>
        <color indexed="8"/>
        <rFont val="Arial"/>
        <family val="2"/>
      </rPr>
      <t xml:space="preserve">dabei erst noch </t>
    </r>
    <r>
      <rPr>
        <b/>
        <sz val="12"/>
        <color indexed="10"/>
        <rFont val="Arial"/>
        <family val="2"/>
      </rPr>
      <t xml:space="preserve">Ihren Geldbeutel </t>
    </r>
    <r>
      <rPr>
        <b/>
        <sz val="12"/>
        <color indexed="8"/>
        <rFont val="Arial"/>
        <family val="2"/>
      </rPr>
      <t>!</t>
    </r>
  </si>
  <si>
    <t>Mechanische Lüftung wird ohne Wärmetauscher und ohne Wärmerückgewinnung gerechnet</t>
  </si>
  <si>
    <r>
      <t xml:space="preserve">Nachstehend die Daten des Luftreinigungssytem eingeben, </t>
    </r>
    <r>
      <rPr>
        <sz val="10"/>
        <color indexed="8"/>
        <rFont val="Arial"/>
        <family val="2"/>
      </rPr>
      <t>z.B.</t>
    </r>
    <r>
      <rPr>
        <b/>
        <sz val="10"/>
        <color indexed="8"/>
        <rFont val="Arial"/>
        <family val="2"/>
      </rPr>
      <t xml:space="preserve"> resoba Mini E-250</t>
    </r>
    <r>
      <rPr>
        <sz val="10"/>
        <color indexed="8"/>
        <rFont val="Arial"/>
        <family val="2"/>
      </rPr>
      <t xml:space="preserve"> auf der höchsten Stufe </t>
    </r>
    <r>
      <rPr>
        <b/>
        <sz val="10"/>
        <color indexed="8"/>
        <rFont val="Arial"/>
        <family val="2"/>
      </rPr>
      <t xml:space="preserve">36 Watt  </t>
    </r>
    <r>
      <rPr>
        <b/>
        <sz val="10"/>
        <color indexed="12"/>
        <rFont val="Arial"/>
        <family val="2"/>
      </rPr>
      <t xml:space="preserve">      </t>
    </r>
  </si>
  <si>
    <r>
      <t xml:space="preserve">260 m3/h </t>
    </r>
    <r>
      <rPr>
        <sz val="10"/>
        <rFont val="Arial"/>
        <family val="2"/>
      </rPr>
      <t>resoba Mini E-250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</si>
</sst>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0"/>
    <numFmt numFmtId="165" formatCode="0.000"/>
    <numFmt numFmtId="166" formatCode="#,##0.000"/>
    <numFmt numFmtId="167" formatCode="&quot;SFr.&quot;\ #,##0.00"/>
    <numFmt numFmtId="168" formatCode="0.0000"/>
    <numFmt numFmtId="169" formatCode="#,##0.0"/>
    <numFmt numFmtId="170" formatCode="[$CHF-1407]\ #,##0.00"/>
    <numFmt numFmtId="171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u val="single"/>
      <sz val="8"/>
      <color indexed="10"/>
      <name val="Tahoma"/>
      <family val="2"/>
    </font>
    <font>
      <b/>
      <u val="single"/>
      <sz val="8"/>
      <name val="Tahoma"/>
      <family val="2"/>
    </font>
    <font>
      <b/>
      <u val="single"/>
      <sz val="10"/>
      <color indexed="10"/>
      <name val="Arial"/>
      <family val="2"/>
    </font>
    <font>
      <b/>
      <sz val="8"/>
      <color indexed="40"/>
      <name val="Tahoma"/>
      <family val="2"/>
    </font>
    <font>
      <b/>
      <i/>
      <sz val="8"/>
      <name val="Tahoma"/>
      <family val="2"/>
    </font>
    <font>
      <b/>
      <sz val="8"/>
      <color indexed="48"/>
      <name val="Tahoma"/>
      <family val="2"/>
    </font>
    <font>
      <b/>
      <i/>
      <sz val="8"/>
      <color indexed="12"/>
      <name val="Tahoma"/>
      <family val="2"/>
    </font>
    <font>
      <b/>
      <sz val="8"/>
      <color indexed="14"/>
      <name val="Tahoma"/>
      <family val="2"/>
    </font>
    <font>
      <b/>
      <sz val="8"/>
      <color indexed="45"/>
      <name val="Tahoma"/>
      <family val="2"/>
    </font>
    <font>
      <b/>
      <sz val="8"/>
      <name val="Arial"/>
      <family val="2"/>
    </font>
    <font>
      <b/>
      <u val="single"/>
      <sz val="8"/>
      <color indexed="8"/>
      <name val="Tahoma"/>
      <family val="2"/>
    </font>
    <font>
      <b/>
      <u val="single"/>
      <sz val="8"/>
      <color indexed="52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51"/>
      <name val="Tahoma"/>
      <family val="2"/>
    </font>
    <font>
      <b/>
      <sz val="8"/>
      <color indexed="52"/>
      <name val="Tahoma"/>
      <family val="2"/>
    </font>
    <font>
      <sz val="8"/>
      <color indexed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2" borderId="1" xfId="0" applyNumberForma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" fontId="0" fillId="4" borderId="0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4" fontId="0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hidden="1"/>
    </xf>
    <xf numFmtId="2" fontId="0" fillId="3" borderId="1" xfId="0" applyNumberFormat="1" applyFont="1" applyFill="1" applyBorder="1" applyAlignment="1" applyProtection="1">
      <alignment horizontal="center"/>
      <protection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/>
    </xf>
    <xf numFmtId="4" fontId="11" fillId="4" borderId="0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/>
    </xf>
    <xf numFmtId="2" fontId="1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4" borderId="0" xfId="0" applyFont="1" applyFill="1" applyAlignment="1">
      <alignment horizontal="right"/>
    </xf>
    <xf numFmtId="4" fontId="1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4" fillId="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" fontId="3" fillId="5" borderId="1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8" fillId="0" borderId="6" xfId="0" applyFont="1" applyBorder="1" applyAlignment="1">
      <alignment/>
    </xf>
    <xf numFmtId="0" fontId="0" fillId="4" borderId="0" xfId="0" applyFill="1" applyAlignment="1">
      <alignment/>
    </xf>
    <xf numFmtId="4" fontId="4" fillId="4" borderId="7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 applyProtection="1">
      <alignment horizontal="center"/>
      <protection/>
    </xf>
    <xf numFmtId="2" fontId="0" fillId="4" borderId="0" xfId="0" applyNumberFormat="1" applyFont="1" applyFill="1" applyBorder="1" applyAlignment="1">
      <alignment horizontal="center"/>
    </xf>
    <xf numFmtId="4" fontId="0" fillId="3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4" fontId="0" fillId="4" borderId="8" xfId="0" applyNumberFormat="1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" fillId="4" borderId="8" xfId="0" applyNumberFormat="1" applyFont="1" applyFill="1" applyBorder="1" applyAlignment="1" applyProtection="1">
      <alignment horizontal="center"/>
      <protection/>
    </xf>
    <xf numFmtId="3" fontId="0" fillId="4" borderId="8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9" xfId="0" applyFont="1" applyFill="1" applyBorder="1" applyAlignment="1">
      <alignment horizontal="right"/>
    </xf>
    <xf numFmtId="4" fontId="4" fillId="4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13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" fontId="3" fillId="5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 applyProtection="1">
      <alignment horizontal="center"/>
      <protection/>
    </xf>
    <xf numFmtId="2" fontId="3" fillId="6" borderId="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4" borderId="0" xfId="0" applyFont="1" applyFill="1" applyAlignment="1">
      <alignment horizontal="center"/>
    </xf>
    <xf numFmtId="0" fontId="21" fillId="0" borderId="0" xfId="0" applyFont="1" applyBorder="1" applyAlignment="1">
      <alignment/>
    </xf>
    <xf numFmtId="1" fontId="1" fillId="3" borderId="1" xfId="0" applyNumberFormat="1" applyFont="1" applyFill="1" applyBorder="1" applyAlignment="1" applyProtection="1">
      <alignment horizontal="center"/>
      <protection/>
    </xf>
    <xf numFmtId="171" fontId="1" fillId="2" borderId="1" xfId="0" applyNumberFormat="1" applyFont="1" applyFill="1" applyBorder="1" applyAlignment="1" applyProtection="1">
      <alignment horizontal="center"/>
      <protection locked="0"/>
    </xf>
    <xf numFmtId="171" fontId="1" fillId="3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2" fontId="0" fillId="4" borderId="0" xfId="0" applyNumberForma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/>
    </xf>
    <xf numFmtId="4" fontId="0" fillId="4" borderId="6" xfId="0" applyNumberFormat="1" applyFill="1" applyBorder="1" applyAlignment="1">
      <alignment horizontal="center"/>
    </xf>
    <xf numFmtId="4" fontId="0" fillId="4" borderId="6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 applyProtection="1">
      <alignment horizontal="center"/>
      <protection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3" fontId="17" fillId="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" fontId="3" fillId="7" borderId="2" xfId="0" applyNumberFormat="1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 horizontal="center"/>
      <protection/>
    </xf>
    <xf numFmtId="3" fontId="0" fillId="3" borderId="1" xfId="0" applyNumberForma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2" fontId="1" fillId="3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3" fontId="17" fillId="3" borderId="10" xfId="0" applyNumberFormat="1" applyFont="1" applyFill="1" applyBorder="1" applyAlignment="1" applyProtection="1">
      <alignment horizontal="center"/>
      <protection/>
    </xf>
    <xf numFmtId="0" fontId="1" fillId="6" borderId="13" xfId="0" applyFont="1" applyFill="1" applyBorder="1" applyAlignment="1">
      <alignment horizontal="right"/>
    </xf>
    <xf numFmtId="4" fontId="1" fillId="4" borderId="14" xfId="0" applyNumberFormat="1" applyFont="1" applyFill="1" applyBorder="1" applyAlignment="1" applyProtection="1">
      <alignment horizontal="center"/>
      <protection/>
    </xf>
    <xf numFmtId="2" fontId="1" fillId="6" borderId="13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49" fontId="8" fillId="0" borderId="0" xfId="0" applyNumberFormat="1" applyFont="1" applyAlignment="1">
      <alignment/>
    </xf>
    <xf numFmtId="0" fontId="1" fillId="3" borderId="4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4" fontId="1" fillId="7" borderId="11" xfId="0" applyNumberFormat="1" applyFont="1" applyFill="1" applyBorder="1" applyAlignment="1">
      <alignment horizontal="center"/>
    </xf>
    <xf numFmtId="4" fontId="0" fillId="7" borderId="10" xfId="0" applyNumberFormat="1" applyFill="1" applyBorder="1" applyAlignment="1">
      <alignment horizontal="center"/>
    </xf>
    <xf numFmtId="0" fontId="0" fillId="5" borderId="10" xfId="0" applyFill="1" applyBorder="1" applyAlignment="1">
      <alignment/>
    </xf>
    <xf numFmtId="165" fontId="1" fillId="5" borderId="11" xfId="0" applyNumberFormat="1" applyFont="1" applyFill="1" applyBorder="1" applyAlignment="1">
      <alignment horizontal="center"/>
    </xf>
    <xf numFmtId="0" fontId="0" fillId="8" borderId="10" xfId="0" applyFill="1" applyBorder="1" applyAlignment="1">
      <alignment/>
    </xf>
    <xf numFmtId="2" fontId="1" fillId="8" borderId="11" xfId="0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71" fontId="1" fillId="9" borderId="11" xfId="0" applyNumberFormat="1" applyFont="1" applyFill="1" applyBorder="1" applyAlignment="1">
      <alignment horizontal="center"/>
    </xf>
    <xf numFmtId="171" fontId="1" fillId="9" borderId="4" xfId="0" applyNumberFormat="1" applyFont="1" applyFill="1" applyBorder="1" applyAlignment="1">
      <alignment horizontal="center"/>
    </xf>
    <xf numFmtId="171" fontId="4" fillId="9" borderId="11" xfId="0" applyNumberFormat="1" applyFont="1" applyFill="1" applyBorder="1" applyAlignment="1">
      <alignment horizontal="center"/>
    </xf>
    <xf numFmtId="171" fontId="5" fillId="9" borderId="4" xfId="0" applyNumberFormat="1" applyFont="1" applyFill="1" applyBorder="1" applyAlignment="1">
      <alignment horizontal="center"/>
    </xf>
    <xf numFmtId="171" fontId="5" fillId="9" borderId="11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4" fontId="3" fillId="10" borderId="1" xfId="0" applyNumberFormat="1" applyFont="1" applyFill="1" applyBorder="1" applyAlignment="1">
      <alignment horizontal="center"/>
    </xf>
    <xf numFmtId="0" fontId="0" fillId="5" borderId="19" xfId="0" applyFill="1" applyBorder="1" applyAlignment="1">
      <alignment/>
    </xf>
    <xf numFmtId="4" fontId="1" fillId="5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0" borderId="22" xfId="0" applyFill="1" applyBorder="1" applyAlignment="1">
      <alignment/>
    </xf>
    <xf numFmtId="165" fontId="1" fillId="10" borderId="23" xfId="0" applyNumberFormat="1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17" fillId="3" borderId="11" xfId="0" applyNumberFormat="1" applyFont="1" applyFill="1" applyBorder="1" applyAlignment="1">
      <alignment horizontal="center"/>
    </xf>
    <xf numFmtId="171" fontId="20" fillId="3" borderId="4" xfId="0" applyNumberFormat="1" applyFont="1" applyFill="1" applyBorder="1" applyAlignment="1">
      <alignment horizontal="center"/>
    </xf>
    <xf numFmtId="171" fontId="20" fillId="3" borderId="11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165" fontId="0" fillId="10" borderId="23" xfId="0" applyNumberFormat="1" applyFont="1" applyFill="1" applyBorder="1" applyAlignment="1">
      <alignment horizontal="center"/>
    </xf>
    <xf numFmtId="4" fontId="0" fillId="5" borderId="16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2" fontId="0" fillId="8" borderId="11" xfId="0" applyNumberFormat="1" applyFont="1" applyFill="1" applyBorder="1" applyAlignment="1">
      <alignment horizontal="center"/>
    </xf>
    <xf numFmtId="4" fontId="0" fillId="7" borderId="4" xfId="0" applyNumberFormat="1" applyFont="1" applyFill="1" applyBorder="1" applyAlignment="1">
      <alignment horizontal="center"/>
    </xf>
    <xf numFmtId="165" fontId="0" fillId="10" borderId="24" xfId="0" applyNumberFormat="1" applyFont="1" applyFill="1" applyBorder="1" applyAlignment="1">
      <alignment horizontal="center"/>
    </xf>
    <xf numFmtId="4" fontId="0" fillId="5" borderId="17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/>
    </xf>
    <xf numFmtId="2" fontId="0" fillId="8" borderId="4" xfId="0" applyNumberFormat="1" applyFont="1" applyFill="1" applyBorder="1" applyAlignment="1">
      <alignment horizontal="center"/>
    </xf>
    <xf numFmtId="171" fontId="1" fillId="4" borderId="25" xfId="0" applyNumberFormat="1" applyFont="1" applyFill="1" applyBorder="1" applyAlignment="1">
      <alignment horizontal="center"/>
    </xf>
    <xf numFmtId="171" fontId="1" fillId="4" borderId="18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 applyProtection="1">
      <alignment horizontal="center"/>
      <protection hidden="1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11" borderId="26" xfId="0" applyFont="1" applyFill="1" applyBorder="1" applyAlignment="1">
      <alignment horizontal="right"/>
    </xf>
    <xf numFmtId="4" fontId="1" fillId="4" borderId="27" xfId="0" applyNumberFormat="1" applyFont="1" applyFill="1" applyBorder="1" applyAlignment="1">
      <alignment horizontal="center"/>
    </xf>
    <xf numFmtId="165" fontId="1" fillId="4" borderId="27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4" fontId="1" fillId="4" borderId="25" xfId="0" applyNumberFormat="1" applyFont="1" applyFill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4" fontId="1" fillId="4" borderId="24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7" borderId="29" xfId="0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/>
    </xf>
    <xf numFmtId="165" fontId="0" fillId="7" borderId="12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10" borderId="34" xfId="0" applyFill="1" applyBorder="1" applyAlignment="1">
      <alignment/>
    </xf>
    <xf numFmtId="4" fontId="0" fillId="10" borderId="32" xfId="0" applyNumberFormat="1" applyFont="1" applyFill="1" applyBorder="1" applyAlignment="1">
      <alignment horizontal="center"/>
    </xf>
    <xf numFmtId="4" fontId="0" fillId="10" borderId="33" xfId="0" applyNumberFormat="1" applyFont="1" applyFill="1" applyBorder="1" applyAlignment="1">
      <alignment horizontal="center"/>
    </xf>
    <xf numFmtId="4" fontId="1" fillId="10" borderId="32" xfId="0" applyNumberFormat="1" applyFont="1" applyFill="1" applyBorder="1" applyAlignment="1">
      <alignment horizontal="center"/>
    </xf>
    <xf numFmtId="4" fontId="1" fillId="4" borderId="35" xfId="0" applyNumberFormat="1" applyFont="1" applyFill="1" applyBorder="1" applyAlignment="1">
      <alignment horizontal="center"/>
    </xf>
    <xf numFmtId="4" fontId="1" fillId="4" borderId="33" xfId="0" applyNumberFormat="1" applyFont="1" applyFill="1" applyBorder="1" applyAlignment="1">
      <alignment horizontal="center"/>
    </xf>
    <xf numFmtId="2" fontId="1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left"/>
    </xf>
    <xf numFmtId="0" fontId="16" fillId="0" borderId="0" xfId="0" applyFont="1" applyAlignment="1">
      <alignment horizontal="left"/>
    </xf>
    <xf numFmtId="2" fontId="16" fillId="4" borderId="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3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36" xfId="0" applyFont="1" applyBorder="1" applyAlignment="1">
      <alignment/>
    </xf>
    <xf numFmtId="0" fontId="0" fillId="0" borderId="0" xfId="0" applyAlignment="1">
      <alignment/>
    </xf>
    <xf numFmtId="0" fontId="5" fillId="4" borderId="0" xfId="0" applyFont="1" applyFill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" fillId="6" borderId="37" xfId="0" applyFont="1" applyFill="1" applyBorder="1" applyAlignment="1">
      <alignment vertical="center"/>
    </xf>
    <xf numFmtId="0" fontId="4" fillId="6" borderId="38" xfId="0" applyFont="1" applyFill="1" applyBorder="1" applyAlignment="1">
      <alignment vertical="center"/>
    </xf>
    <xf numFmtId="0" fontId="8" fillId="11" borderId="39" xfId="0" applyFont="1" applyFill="1" applyBorder="1" applyAlignment="1">
      <alignment vertical="center"/>
    </xf>
    <xf numFmtId="0" fontId="9" fillId="0" borderId="40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4" borderId="41" xfId="0" applyFont="1" applyFill="1" applyBorder="1" applyAlignment="1">
      <alignment/>
    </xf>
    <xf numFmtId="0" fontId="0" fillId="4" borderId="4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1" fillId="4" borderId="0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 textRotation="90"/>
    </xf>
    <xf numFmtId="0" fontId="37" fillId="0" borderId="16" xfId="0" applyFont="1" applyBorder="1" applyAlignment="1">
      <alignment textRotation="90"/>
    </xf>
    <xf numFmtId="0" fontId="37" fillId="0" borderId="17" xfId="0" applyFont="1" applyBorder="1" applyAlignment="1">
      <alignment textRotation="90"/>
    </xf>
    <xf numFmtId="0" fontId="1" fillId="0" borderId="10" xfId="0" applyFont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17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11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164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113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49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114</v>
      </c>
      <c r="B16" s="100">
        <v>0</v>
      </c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115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34"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156</v>
      </c>
      <c r="B22" s="210">
        <v>0</v>
      </c>
      <c r="C22" s="243" t="s">
        <v>112</v>
      </c>
      <c r="D22" s="244"/>
    </row>
    <row r="23" spans="1:4" ht="12" customHeight="1" thickBot="1" thickTop="1">
      <c r="A23" s="184" t="s">
        <v>158</v>
      </c>
      <c r="B23" s="183">
        <v>0</v>
      </c>
      <c r="C23" s="245" t="s">
        <v>157</v>
      </c>
      <c r="D23" s="246"/>
    </row>
    <row r="24" spans="1:2" ht="12" customHeight="1">
      <c r="A24" s="24" t="s">
        <v>82</v>
      </c>
      <c r="B24" s="18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76"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5">
        <v>0</v>
      </c>
    </row>
    <row r="30" spans="1:2" ht="12.75">
      <c r="A30" s="11" t="s">
        <v>2</v>
      </c>
      <c r="B30" s="5">
        <v>0</v>
      </c>
    </row>
    <row r="31" spans="1:2" ht="12.75">
      <c r="A31" s="11"/>
      <c r="B31" s="35"/>
    </row>
    <row r="32" spans="1:3" ht="12.75">
      <c r="A32" s="81" t="s">
        <v>52</v>
      </c>
      <c r="B32" s="106">
        <v>0</v>
      </c>
      <c r="C32" s="1" t="s">
        <v>53</v>
      </c>
    </row>
    <row r="33" spans="1:2" ht="12.75">
      <c r="A33" s="11"/>
      <c r="B33" s="35"/>
    </row>
    <row r="34" spans="1:4" ht="12.75">
      <c r="A34" s="236" t="s">
        <v>165</v>
      </c>
      <c r="B34" s="236"/>
      <c r="C34" s="236"/>
      <c r="D34" s="237"/>
    </row>
    <row r="35" spans="1:2" ht="7.5" customHeight="1">
      <c r="A35" s="11"/>
      <c r="B35" s="35"/>
    </row>
    <row r="36" spans="1:4" ht="12.75">
      <c r="A36" s="81" t="s">
        <v>54</v>
      </c>
      <c r="B36" s="87">
        <v>0</v>
      </c>
      <c r="C36" s="249" t="s">
        <v>55</v>
      </c>
      <c r="D36" s="250"/>
    </row>
    <row r="37" spans="1:4" ht="12.75">
      <c r="A37" s="10" t="s">
        <v>42</v>
      </c>
      <c r="B37" s="88">
        <v>0</v>
      </c>
      <c r="C37" s="249" t="s">
        <v>166</v>
      </c>
      <c r="D37" s="233"/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">
        <v>0</v>
      </c>
      <c r="C40" s="27" t="s">
        <v>117</v>
      </c>
      <c r="D40" s="4"/>
    </row>
    <row r="41" spans="1:4" ht="12.75">
      <c r="A41" s="10" t="s">
        <v>118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215"/>
      <c r="B44" s="216"/>
      <c r="C44" s="216"/>
      <c r="D44" s="216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26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78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72">
        <v>0</v>
      </c>
    </row>
    <row r="115" ht="12.75">
      <c r="B115" s="77"/>
    </row>
  </sheetData>
  <sheetProtection password="CF23" sheet="1" objects="1" scenarios="1"/>
  <mergeCells count="40">
    <mergeCell ref="C37:D37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A44:D44"/>
    <mergeCell ref="C81:D81"/>
    <mergeCell ref="C82:D82"/>
    <mergeCell ref="C41:D41"/>
    <mergeCell ref="C42:D42"/>
    <mergeCell ref="A47:D47"/>
    <mergeCell ref="A79:D79"/>
    <mergeCell ref="A86:D86"/>
    <mergeCell ref="A87:D87"/>
    <mergeCell ref="C94:D94"/>
    <mergeCell ref="C93:D93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34:D34"/>
    <mergeCell ref="A4:D4"/>
    <mergeCell ref="A6:D6"/>
    <mergeCell ref="A7:D7"/>
    <mergeCell ref="C22:D22"/>
    <mergeCell ref="C23:D23"/>
    <mergeCell ref="A97:D97"/>
    <mergeCell ref="A91:D91"/>
    <mergeCell ref="C99:D99"/>
    <mergeCell ref="A89:D89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105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122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B23-B22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106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A97:D97"/>
    <mergeCell ref="A91:D91"/>
    <mergeCell ref="C99:D99"/>
    <mergeCell ref="A89:D89"/>
    <mergeCell ref="A34:D34"/>
    <mergeCell ref="A4:D4"/>
    <mergeCell ref="A6:D6"/>
    <mergeCell ref="A7:D7"/>
    <mergeCell ref="C22:D22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86:D86"/>
    <mergeCell ref="A87:D87"/>
    <mergeCell ref="C94:D94"/>
    <mergeCell ref="C93:D93"/>
    <mergeCell ref="C41:D41"/>
    <mergeCell ref="C42:D42"/>
    <mergeCell ref="A47:D47"/>
    <mergeCell ref="A79:D79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107</v>
      </c>
      <c r="B14" s="99">
        <v>30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30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121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B23-B22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108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  <mergeCell ref="C41:D41"/>
    <mergeCell ref="C42:D42"/>
    <mergeCell ref="A47:D47"/>
    <mergeCell ref="A79:D79"/>
    <mergeCell ref="A86:D86"/>
    <mergeCell ref="A87:D87"/>
    <mergeCell ref="C94:D94"/>
    <mergeCell ref="C93:D93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34:D34"/>
    <mergeCell ref="A4:D4"/>
    <mergeCell ref="A6:D6"/>
    <mergeCell ref="A7:D7"/>
    <mergeCell ref="C22:D22"/>
    <mergeCell ref="A97:D97"/>
    <mergeCell ref="A91:D91"/>
    <mergeCell ref="C99:D99"/>
    <mergeCell ref="A89:D89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109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120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B23-B22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110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A97:D97"/>
    <mergeCell ref="A91:D91"/>
    <mergeCell ref="C99:D99"/>
    <mergeCell ref="A89:D89"/>
    <mergeCell ref="A34:D34"/>
    <mergeCell ref="A4:D4"/>
    <mergeCell ref="A6:D6"/>
    <mergeCell ref="A7:D7"/>
    <mergeCell ref="C22:D22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86:D86"/>
    <mergeCell ref="A87:D87"/>
    <mergeCell ref="C94:D94"/>
    <mergeCell ref="C93:D93"/>
    <mergeCell ref="C41:D41"/>
    <mergeCell ref="C42:D42"/>
    <mergeCell ref="A47:D47"/>
    <mergeCell ref="A79:D79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tabColor indexed="57"/>
  </sheetPr>
  <dimension ref="A1:L48"/>
  <sheetViews>
    <sheetView workbookViewId="0" topLeftCell="A1">
      <selection activeCell="L40" sqref="L40"/>
    </sheetView>
  </sheetViews>
  <sheetFormatPr defaultColWidth="11.421875" defaultRowHeight="12.75"/>
  <cols>
    <col min="1" max="1" width="15.7109375" style="0" customWidth="1"/>
    <col min="2" max="3" width="5.7109375" style="0" customWidth="1"/>
    <col min="4" max="4" width="13.421875" style="0" customWidth="1"/>
    <col min="5" max="5" width="17.7109375" style="0" customWidth="1"/>
    <col min="7" max="7" width="17.7109375" style="0" customWidth="1"/>
    <col min="8" max="8" width="12.57421875" style="0" customWidth="1"/>
  </cols>
  <sheetData>
    <row r="1" spans="1:10" ht="125.25" customHeight="1">
      <c r="A1" s="264" t="s">
        <v>159</v>
      </c>
      <c r="B1" s="267" t="s">
        <v>154</v>
      </c>
      <c r="C1" s="269" t="s">
        <v>152</v>
      </c>
      <c r="D1" s="271" t="s">
        <v>143</v>
      </c>
      <c r="E1" s="262"/>
      <c r="F1" s="272" t="s">
        <v>148</v>
      </c>
      <c r="G1" s="273"/>
      <c r="H1" s="262" t="s">
        <v>149</v>
      </c>
      <c r="I1" s="262"/>
      <c r="J1" s="263"/>
    </row>
    <row r="2" spans="1:10" ht="12.75" customHeight="1">
      <c r="A2" s="265"/>
      <c r="B2" s="268"/>
      <c r="C2" s="270"/>
      <c r="D2" s="271" t="s">
        <v>144</v>
      </c>
      <c r="E2" s="262"/>
      <c r="F2" s="201"/>
      <c r="G2" s="161"/>
      <c r="H2" s="8"/>
      <c r="I2" s="8"/>
      <c r="J2" s="137"/>
    </row>
    <row r="3" spans="1:10" ht="12.75" customHeight="1">
      <c r="A3" s="265"/>
      <c r="B3" s="268"/>
      <c r="C3" s="270"/>
      <c r="D3" s="271" t="s">
        <v>145</v>
      </c>
      <c r="E3" s="262"/>
      <c r="F3" s="201"/>
      <c r="G3" s="161"/>
      <c r="H3" s="8"/>
      <c r="I3" s="8"/>
      <c r="J3" s="137"/>
    </row>
    <row r="4" spans="1:10" ht="12.75" customHeight="1">
      <c r="A4" s="265"/>
      <c r="B4" s="268"/>
      <c r="C4" s="270"/>
      <c r="D4" s="136" t="s">
        <v>146</v>
      </c>
      <c r="E4" s="16" t="s">
        <v>147</v>
      </c>
      <c r="F4" s="202" t="s">
        <v>146</v>
      </c>
      <c r="G4" s="160" t="s">
        <v>147</v>
      </c>
      <c r="H4" s="137"/>
      <c r="I4" s="136" t="s">
        <v>150</v>
      </c>
      <c r="J4" s="137"/>
    </row>
    <row r="5" spans="1:10" ht="12.75" customHeight="1">
      <c r="A5" s="265"/>
      <c r="B5" s="268"/>
      <c r="C5" s="270"/>
      <c r="D5" s="136" t="s">
        <v>9</v>
      </c>
      <c r="E5" s="16" t="s">
        <v>155</v>
      </c>
      <c r="F5" s="202" t="s">
        <v>9</v>
      </c>
      <c r="G5" s="160" t="s">
        <v>155</v>
      </c>
      <c r="H5" s="134" t="s">
        <v>9</v>
      </c>
      <c r="I5" s="136" t="s">
        <v>70</v>
      </c>
      <c r="J5" s="134" t="s">
        <v>151</v>
      </c>
    </row>
    <row r="6" spans="1:10" ht="12.75" customHeight="1">
      <c r="A6" s="266"/>
      <c r="B6" s="149" t="s">
        <v>153</v>
      </c>
      <c r="C6" s="141" t="s">
        <v>153</v>
      </c>
      <c r="D6" s="133"/>
      <c r="E6" s="194"/>
      <c r="F6" s="203"/>
      <c r="G6" s="162"/>
      <c r="H6" s="135"/>
      <c r="I6" s="133"/>
      <c r="J6" s="135"/>
    </row>
    <row r="7" spans="2:10" ht="6" customHeight="1">
      <c r="B7" s="150"/>
      <c r="C7" s="142"/>
      <c r="D7" s="144"/>
      <c r="E7" s="195"/>
      <c r="F7" s="204"/>
      <c r="G7" s="163"/>
      <c r="H7" s="158"/>
      <c r="I7" s="145"/>
      <c r="J7" s="147"/>
    </row>
    <row r="8" spans="1:10" ht="12.75" customHeight="1">
      <c r="A8" s="131" t="s">
        <v>131</v>
      </c>
      <c r="B8" s="151">
        <f>Januar!B22</f>
        <v>0</v>
      </c>
      <c r="C8" s="165">
        <f>Januar!B23</f>
        <v>0</v>
      </c>
      <c r="D8" s="170">
        <f>Januar!B95</f>
        <v>0</v>
      </c>
      <c r="E8" s="196">
        <f>Januar!B93</f>
        <v>0</v>
      </c>
      <c r="F8" s="205">
        <f>Januar!B101</f>
        <v>0</v>
      </c>
      <c r="G8" s="171">
        <f>Januar!B99</f>
        <v>0</v>
      </c>
      <c r="H8" s="172">
        <f>Januar!B103</f>
        <v>0</v>
      </c>
      <c r="I8" s="173">
        <f>Januar!B106</f>
        <v>0</v>
      </c>
      <c r="J8" s="174" t="e">
        <f>Januar!B108</f>
        <v>#DIV/0!</v>
      </c>
    </row>
    <row r="9" spans="1:10" ht="6" customHeight="1">
      <c r="A9" s="132"/>
      <c r="B9" s="152"/>
      <c r="C9" s="166"/>
      <c r="D9" s="175"/>
      <c r="E9" s="197"/>
      <c r="F9" s="206"/>
      <c r="G9" s="176"/>
      <c r="H9" s="177"/>
      <c r="I9" s="178"/>
      <c r="J9" s="179"/>
    </row>
    <row r="10" spans="1:10" ht="6" customHeight="1">
      <c r="A10" s="131"/>
      <c r="B10" s="151"/>
      <c r="C10" s="165"/>
      <c r="D10" s="170"/>
      <c r="E10" s="196"/>
      <c r="F10" s="205"/>
      <c r="G10" s="171"/>
      <c r="H10" s="172"/>
      <c r="I10" s="173"/>
      <c r="J10" s="174"/>
    </row>
    <row r="11" spans="1:10" ht="12.75" customHeight="1">
      <c r="A11" s="131" t="s">
        <v>132</v>
      </c>
      <c r="B11" s="151">
        <f>Februar!B22</f>
        <v>0</v>
      </c>
      <c r="C11" s="165">
        <f>Februar!B23</f>
        <v>0</v>
      </c>
      <c r="D11" s="170">
        <f>Februar!B95</f>
        <v>0</v>
      </c>
      <c r="E11" s="196">
        <f>Februar!B93</f>
        <v>0</v>
      </c>
      <c r="F11" s="205">
        <f>Februar!B101</f>
        <v>0</v>
      </c>
      <c r="G11" s="171">
        <f>Februar!B99</f>
        <v>0</v>
      </c>
      <c r="H11" s="172">
        <f>Februar!B103</f>
        <v>0</v>
      </c>
      <c r="I11" s="173">
        <f>Februar!B106</f>
        <v>0</v>
      </c>
      <c r="J11" s="174" t="e">
        <f>Februar!B108</f>
        <v>#DIV/0!</v>
      </c>
    </row>
    <row r="12" spans="1:10" ht="6" customHeight="1">
      <c r="A12" s="132"/>
      <c r="B12" s="152"/>
      <c r="C12" s="166"/>
      <c r="D12" s="175"/>
      <c r="E12" s="197"/>
      <c r="F12" s="206"/>
      <c r="G12" s="176"/>
      <c r="H12" s="177"/>
      <c r="I12" s="178"/>
      <c r="J12" s="179"/>
    </row>
    <row r="13" spans="1:10" ht="7.5" customHeight="1">
      <c r="A13" s="131"/>
      <c r="B13" s="151"/>
      <c r="C13" s="165"/>
      <c r="D13" s="170"/>
      <c r="E13" s="196"/>
      <c r="F13" s="205"/>
      <c r="G13" s="171"/>
      <c r="H13" s="172"/>
      <c r="I13" s="173"/>
      <c r="J13" s="174"/>
    </row>
    <row r="14" spans="1:10" ht="12.75" customHeight="1">
      <c r="A14" s="131" t="s">
        <v>133</v>
      </c>
      <c r="B14" s="151">
        <f>März!B22</f>
        <v>0</v>
      </c>
      <c r="C14" s="165">
        <f>März!B23</f>
        <v>0</v>
      </c>
      <c r="D14" s="170">
        <f>März!B95</f>
        <v>0</v>
      </c>
      <c r="E14" s="196">
        <f>März!B93</f>
        <v>0</v>
      </c>
      <c r="F14" s="205">
        <f>März!B101</f>
        <v>0</v>
      </c>
      <c r="G14" s="171">
        <f>März!B99</f>
        <v>0</v>
      </c>
      <c r="H14" s="172">
        <f>März!B103</f>
        <v>0</v>
      </c>
      <c r="I14" s="173">
        <f>März!B106</f>
        <v>0</v>
      </c>
      <c r="J14" s="174" t="e">
        <f>März!B108</f>
        <v>#DIV/0!</v>
      </c>
    </row>
    <row r="15" spans="1:10" ht="6" customHeight="1">
      <c r="A15" s="132"/>
      <c r="B15" s="152"/>
      <c r="C15" s="166"/>
      <c r="D15" s="175"/>
      <c r="E15" s="197"/>
      <c r="F15" s="206"/>
      <c r="G15" s="176"/>
      <c r="H15" s="177"/>
      <c r="I15" s="178"/>
      <c r="J15" s="179"/>
    </row>
    <row r="16" spans="1:10" ht="6" customHeight="1">
      <c r="A16" s="131"/>
      <c r="B16" s="151"/>
      <c r="C16" s="165"/>
      <c r="D16" s="170"/>
      <c r="E16" s="196"/>
      <c r="F16" s="205"/>
      <c r="G16" s="171"/>
      <c r="H16" s="172"/>
      <c r="I16" s="173"/>
      <c r="J16" s="174"/>
    </row>
    <row r="17" spans="1:10" ht="12.75" customHeight="1">
      <c r="A17" s="131" t="s">
        <v>134</v>
      </c>
      <c r="B17" s="151">
        <f>April!B22</f>
        <v>0</v>
      </c>
      <c r="C17" s="165">
        <f>April!B23</f>
        <v>0</v>
      </c>
      <c r="D17" s="170">
        <f>April!B95</f>
        <v>0</v>
      </c>
      <c r="E17" s="196">
        <f>April!B93</f>
        <v>0</v>
      </c>
      <c r="F17" s="205">
        <f>April!B101</f>
        <v>0</v>
      </c>
      <c r="G17" s="171">
        <f>April!B99</f>
        <v>0</v>
      </c>
      <c r="H17" s="172">
        <f>April!B103</f>
        <v>0</v>
      </c>
      <c r="I17" s="173">
        <f>April!B106</f>
        <v>0</v>
      </c>
      <c r="J17" s="174" t="e">
        <f>April!B108</f>
        <v>#DIV/0!</v>
      </c>
    </row>
    <row r="18" spans="1:10" ht="6" customHeight="1">
      <c r="A18" s="132"/>
      <c r="B18" s="152"/>
      <c r="C18" s="166"/>
      <c r="D18" s="175"/>
      <c r="E18" s="197"/>
      <c r="F18" s="206"/>
      <c r="G18" s="176"/>
      <c r="H18" s="177"/>
      <c r="I18" s="178"/>
      <c r="J18" s="179"/>
    </row>
    <row r="19" spans="1:10" ht="6" customHeight="1">
      <c r="A19" s="131"/>
      <c r="B19" s="151"/>
      <c r="C19" s="165"/>
      <c r="D19" s="170"/>
      <c r="E19" s="196"/>
      <c r="F19" s="205"/>
      <c r="G19" s="171"/>
      <c r="H19" s="172"/>
      <c r="I19" s="173"/>
      <c r="J19" s="174"/>
    </row>
    <row r="20" spans="1:10" ht="12.75" customHeight="1">
      <c r="A20" s="131" t="s">
        <v>135</v>
      </c>
      <c r="B20" s="151">
        <f>Mai!B22</f>
        <v>0</v>
      </c>
      <c r="C20" s="165">
        <f>Mai!B23</f>
        <v>0</v>
      </c>
      <c r="D20" s="170">
        <f>Mai!B95</f>
        <v>0</v>
      </c>
      <c r="E20" s="196">
        <f>Mai!B93</f>
        <v>0</v>
      </c>
      <c r="F20" s="205">
        <f>Mai!B101</f>
        <v>0</v>
      </c>
      <c r="G20" s="171">
        <f>Mai!B99</f>
        <v>0</v>
      </c>
      <c r="H20" s="172">
        <f>Mai!B103</f>
        <v>0</v>
      </c>
      <c r="I20" s="173">
        <f>Mai!B106</f>
        <v>0</v>
      </c>
      <c r="J20" s="174" t="e">
        <f>Mai!B108</f>
        <v>#DIV/0!</v>
      </c>
    </row>
    <row r="21" spans="1:10" ht="6" customHeight="1">
      <c r="A21" s="132"/>
      <c r="B21" s="152"/>
      <c r="C21" s="166"/>
      <c r="D21" s="175"/>
      <c r="E21" s="197"/>
      <c r="F21" s="206"/>
      <c r="G21" s="176"/>
      <c r="H21" s="177"/>
      <c r="I21" s="178"/>
      <c r="J21" s="179"/>
    </row>
    <row r="22" spans="1:10" ht="6" customHeight="1">
      <c r="A22" s="131"/>
      <c r="B22" s="151"/>
      <c r="C22" s="165"/>
      <c r="D22" s="170"/>
      <c r="E22" s="196"/>
      <c r="F22" s="205"/>
      <c r="G22" s="171"/>
      <c r="H22" s="172"/>
      <c r="I22" s="173"/>
      <c r="J22" s="174"/>
    </row>
    <row r="23" spans="1:10" ht="12.75" customHeight="1">
      <c r="A23" s="131" t="s">
        <v>136</v>
      </c>
      <c r="B23" s="151">
        <f>Juni!B22</f>
        <v>0</v>
      </c>
      <c r="C23" s="165">
        <f>Juni!B23</f>
        <v>0</v>
      </c>
      <c r="D23" s="170">
        <f>Juni!B95</f>
        <v>0</v>
      </c>
      <c r="E23" s="196">
        <f>Juni!B93</f>
        <v>0</v>
      </c>
      <c r="F23" s="205">
        <f>Juni!B101</f>
        <v>0</v>
      </c>
      <c r="G23" s="171">
        <f>Juni!B99</f>
        <v>0</v>
      </c>
      <c r="H23" s="172">
        <f>Juni!B103</f>
        <v>0</v>
      </c>
      <c r="I23" s="173">
        <f>Juni!B106</f>
        <v>0</v>
      </c>
      <c r="J23" s="174" t="e">
        <f>Juni!B108</f>
        <v>#DIV/0!</v>
      </c>
    </row>
    <row r="24" spans="1:10" ht="6" customHeight="1">
      <c r="A24" s="132"/>
      <c r="B24" s="152"/>
      <c r="C24" s="166"/>
      <c r="D24" s="175"/>
      <c r="E24" s="197"/>
      <c r="F24" s="206"/>
      <c r="G24" s="176"/>
      <c r="H24" s="177"/>
      <c r="I24" s="178"/>
      <c r="J24" s="179"/>
    </row>
    <row r="25" spans="1:10" ht="6" customHeight="1">
      <c r="A25" s="131"/>
      <c r="B25" s="151"/>
      <c r="C25" s="165"/>
      <c r="D25" s="170"/>
      <c r="E25" s="196"/>
      <c r="F25" s="205"/>
      <c r="G25" s="171"/>
      <c r="H25" s="172"/>
      <c r="I25" s="173"/>
      <c r="J25" s="174"/>
    </row>
    <row r="26" spans="1:10" ht="12.75" customHeight="1">
      <c r="A26" s="131" t="s">
        <v>137</v>
      </c>
      <c r="B26" s="151">
        <f>Juli!B22</f>
        <v>0</v>
      </c>
      <c r="C26" s="165">
        <f>Juli!B23</f>
        <v>0</v>
      </c>
      <c r="D26" s="170">
        <f>Juli!B95</f>
        <v>0</v>
      </c>
      <c r="E26" s="196">
        <f>Juli!B93</f>
        <v>0</v>
      </c>
      <c r="F26" s="205">
        <f>Juli!B101</f>
        <v>0</v>
      </c>
      <c r="G26" s="171">
        <f>Juli!B99</f>
        <v>0</v>
      </c>
      <c r="H26" s="172">
        <f>Juli!B103</f>
        <v>0</v>
      </c>
      <c r="I26" s="173">
        <f>Juli!B106</f>
        <v>0</v>
      </c>
      <c r="J26" s="174" t="e">
        <f>Juli!B108</f>
        <v>#DIV/0!</v>
      </c>
    </row>
    <row r="27" spans="1:10" ht="6" customHeight="1">
      <c r="A27" s="132"/>
      <c r="B27" s="152"/>
      <c r="C27" s="166"/>
      <c r="D27" s="175"/>
      <c r="E27" s="197"/>
      <c r="F27" s="206"/>
      <c r="G27" s="176"/>
      <c r="H27" s="177"/>
      <c r="I27" s="178"/>
      <c r="J27" s="179"/>
    </row>
    <row r="28" spans="1:10" ht="6" customHeight="1">
      <c r="A28" s="131"/>
      <c r="B28" s="151"/>
      <c r="C28" s="165"/>
      <c r="D28" s="170"/>
      <c r="E28" s="196"/>
      <c r="F28" s="205"/>
      <c r="G28" s="171"/>
      <c r="H28" s="172"/>
      <c r="I28" s="173"/>
      <c r="J28" s="174"/>
    </row>
    <row r="29" spans="1:10" ht="12.75" customHeight="1">
      <c r="A29" s="131" t="s">
        <v>138</v>
      </c>
      <c r="B29" s="153">
        <f>August!B22</f>
        <v>0</v>
      </c>
      <c r="C29" s="167">
        <f>August!B23</f>
        <v>0</v>
      </c>
      <c r="D29" s="170">
        <f>August!B95</f>
        <v>0</v>
      </c>
      <c r="E29" s="196">
        <f>August!B93</f>
        <v>0</v>
      </c>
      <c r="F29" s="205">
        <f>August!B101</f>
        <v>0</v>
      </c>
      <c r="G29" s="171">
        <f>August!B99</f>
        <v>0</v>
      </c>
      <c r="H29" s="172">
        <f>August!B103</f>
        <v>0</v>
      </c>
      <c r="I29" s="173">
        <f>August!B106</f>
        <v>0</v>
      </c>
      <c r="J29" s="174" t="e">
        <f>August!B108</f>
        <v>#DIV/0!</v>
      </c>
    </row>
    <row r="30" spans="1:10" ht="6" customHeight="1">
      <c r="A30" s="132"/>
      <c r="B30" s="154"/>
      <c r="C30" s="168"/>
      <c r="D30" s="175"/>
      <c r="E30" s="197"/>
      <c r="F30" s="206"/>
      <c r="G30" s="176"/>
      <c r="H30" s="177"/>
      <c r="I30" s="178"/>
      <c r="J30" s="179"/>
    </row>
    <row r="31" spans="1:10" ht="6" customHeight="1">
      <c r="A31" s="131"/>
      <c r="B31" s="155"/>
      <c r="C31" s="169"/>
      <c r="D31" s="170"/>
      <c r="E31" s="196"/>
      <c r="F31" s="205"/>
      <c r="G31" s="171"/>
      <c r="H31" s="172"/>
      <c r="I31" s="173"/>
      <c r="J31" s="174"/>
    </row>
    <row r="32" spans="1:10" ht="12.75" customHeight="1">
      <c r="A32" s="131" t="s">
        <v>139</v>
      </c>
      <c r="B32" s="151">
        <f>September!B22</f>
        <v>0</v>
      </c>
      <c r="C32" s="165">
        <f>September!B23</f>
        <v>0</v>
      </c>
      <c r="D32" s="170">
        <f>September!B95</f>
        <v>0</v>
      </c>
      <c r="E32" s="196">
        <f>September!B93</f>
        <v>0</v>
      </c>
      <c r="F32" s="205">
        <f>September!B101</f>
        <v>0</v>
      </c>
      <c r="G32" s="171">
        <f>September!B99</f>
        <v>0</v>
      </c>
      <c r="H32" s="172">
        <f>September!B103</f>
        <v>0</v>
      </c>
      <c r="I32" s="173">
        <f>September!B106</f>
        <v>0</v>
      </c>
      <c r="J32" s="174" t="e">
        <f>September!B108</f>
        <v>#DIV/0!</v>
      </c>
    </row>
    <row r="33" spans="1:10" ht="6" customHeight="1">
      <c r="A33" s="132"/>
      <c r="B33" s="152"/>
      <c r="C33" s="166"/>
      <c r="D33" s="175"/>
      <c r="E33" s="197"/>
      <c r="F33" s="206"/>
      <c r="G33" s="176"/>
      <c r="H33" s="177"/>
      <c r="I33" s="178"/>
      <c r="J33" s="179"/>
    </row>
    <row r="34" spans="1:10" ht="6" customHeight="1">
      <c r="A34" s="131"/>
      <c r="B34" s="151"/>
      <c r="C34" s="165"/>
      <c r="D34" s="170"/>
      <c r="E34" s="196"/>
      <c r="F34" s="205"/>
      <c r="G34" s="171"/>
      <c r="H34" s="172"/>
      <c r="I34" s="173"/>
      <c r="J34" s="174"/>
    </row>
    <row r="35" spans="1:10" ht="12.75" customHeight="1">
      <c r="A35" s="131" t="s">
        <v>140</v>
      </c>
      <c r="B35" s="151">
        <f>Oktober!B22</f>
        <v>0</v>
      </c>
      <c r="C35" s="165">
        <f>Oktober!B23</f>
        <v>0</v>
      </c>
      <c r="D35" s="170">
        <f>Oktober!B95</f>
        <v>0</v>
      </c>
      <c r="E35" s="196">
        <f>Oktober!B93</f>
        <v>0</v>
      </c>
      <c r="F35" s="205">
        <f>Oktober!B101</f>
        <v>0</v>
      </c>
      <c r="G35" s="171">
        <f>Oktober!B99</f>
        <v>0</v>
      </c>
      <c r="H35" s="172">
        <f>Oktober!B103</f>
        <v>0</v>
      </c>
      <c r="I35" s="173">
        <f>Oktober!B106</f>
        <v>0</v>
      </c>
      <c r="J35" s="174" t="e">
        <f>Oktober!B108</f>
        <v>#DIV/0!</v>
      </c>
    </row>
    <row r="36" spans="1:10" ht="6" customHeight="1">
      <c r="A36" s="132"/>
      <c r="B36" s="152"/>
      <c r="C36" s="166"/>
      <c r="D36" s="175"/>
      <c r="E36" s="197"/>
      <c r="F36" s="206"/>
      <c r="G36" s="176"/>
      <c r="H36" s="177"/>
      <c r="I36" s="178"/>
      <c r="J36" s="179"/>
    </row>
    <row r="37" spans="1:10" ht="6" customHeight="1">
      <c r="A37" s="131"/>
      <c r="B37" s="151"/>
      <c r="C37" s="165"/>
      <c r="D37" s="170"/>
      <c r="E37" s="196"/>
      <c r="F37" s="205"/>
      <c r="G37" s="171"/>
      <c r="H37" s="172"/>
      <c r="I37" s="173"/>
      <c r="J37" s="174"/>
    </row>
    <row r="38" spans="1:10" ht="12.75" customHeight="1">
      <c r="A38" s="131" t="s">
        <v>141</v>
      </c>
      <c r="B38" s="151">
        <f>November!B22</f>
        <v>0</v>
      </c>
      <c r="C38" s="165">
        <f>November!B23</f>
        <v>0</v>
      </c>
      <c r="D38" s="170">
        <f>November!B95</f>
        <v>0</v>
      </c>
      <c r="E38" s="196">
        <f>November!B93</f>
        <v>0</v>
      </c>
      <c r="F38" s="205">
        <f>November!B101</f>
        <v>0</v>
      </c>
      <c r="G38" s="171">
        <f>November!B99</f>
        <v>0</v>
      </c>
      <c r="H38" s="172">
        <f>November!B103</f>
        <v>0</v>
      </c>
      <c r="I38" s="173">
        <f>November!B106</f>
        <v>0</v>
      </c>
      <c r="J38" s="174" t="e">
        <f>November!B108</f>
        <v>#DIV/0!</v>
      </c>
    </row>
    <row r="39" spans="1:10" ht="6" customHeight="1">
      <c r="A39" s="132"/>
      <c r="B39" s="152"/>
      <c r="C39" s="166"/>
      <c r="D39" s="175"/>
      <c r="E39" s="197"/>
      <c r="F39" s="206"/>
      <c r="G39" s="176"/>
      <c r="H39" s="177"/>
      <c r="I39" s="178"/>
      <c r="J39" s="179"/>
    </row>
    <row r="40" spans="1:10" ht="6" customHeight="1">
      <c r="A40" s="131"/>
      <c r="B40" s="151"/>
      <c r="C40" s="165"/>
      <c r="D40" s="170"/>
      <c r="E40" s="196"/>
      <c r="F40" s="205"/>
      <c r="G40" s="171"/>
      <c r="H40" s="172"/>
      <c r="I40" s="173"/>
      <c r="J40" s="174"/>
    </row>
    <row r="41" spans="1:10" ht="12.75" customHeight="1">
      <c r="A41" s="131" t="s">
        <v>142</v>
      </c>
      <c r="B41" s="151">
        <f>Dezember!B22</f>
        <v>0</v>
      </c>
      <c r="C41" s="165">
        <f>Dezember!B23</f>
        <v>0</v>
      </c>
      <c r="D41" s="170">
        <f>Dezember!B95</f>
        <v>0</v>
      </c>
      <c r="E41" s="196">
        <f>Dezember!B93</f>
        <v>0</v>
      </c>
      <c r="F41" s="205">
        <f>Dezember!B101</f>
        <v>0</v>
      </c>
      <c r="G41" s="171">
        <f>Dezember!B99</f>
        <v>0</v>
      </c>
      <c r="H41" s="172">
        <f>Dezember!B103</f>
        <v>0</v>
      </c>
      <c r="I41" s="173">
        <f>Dezember!B106</f>
        <v>0</v>
      </c>
      <c r="J41" s="174" t="e">
        <f>Dezember!B108</f>
        <v>#DIV/0!</v>
      </c>
    </row>
    <row r="42" spans="1:10" ht="6" customHeight="1" thickBot="1">
      <c r="A42" s="8"/>
      <c r="B42" s="151"/>
      <c r="C42" s="165"/>
      <c r="D42" s="143"/>
      <c r="E42" s="198"/>
      <c r="F42" s="207"/>
      <c r="G42" s="164"/>
      <c r="H42" s="159"/>
      <c r="I42" s="146"/>
      <c r="J42" s="148"/>
    </row>
    <row r="43" spans="1:10" ht="6" customHeight="1" thickTop="1">
      <c r="A43" s="139"/>
      <c r="B43" s="181"/>
      <c r="C43" s="180"/>
      <c r="D43" s="185"/>
      <c r="E43" s="199"/>
      <c r="F43" s="208"/>
      <c r="G43" s="187"/>
      <c r="H43" s="188"/>
      <c r="I43" s="186"/>
      <c r="J43" s="189"/>
    </row>
    <row r="44" spans="1:10" ht="12.75" customHeight="1">
      <c r="A44" s="140"/>
      <c r="B44" s="260" t="s">
        <v>160</v>
      </c>
      <c r="C44" s="261"/>
      <c r="D44" s="190">
        <f>D41+D38+D35+D32+D29+D26+D23+D20+D17+D14+D11+D8</f>
        <v>0</v>
      </c>
      <c r="E44" s="200">
        <f>E41+E38+E35+E32+E29+E26+E23+E20+E17+E14+E11+E8</f>
        <v>0</v>
      </c>
      <c r="F44" s="209">
        <f>F8+F11+F14+F17+F20+F23+F26+F29+F32+F35+F38+F41</f>
        <v>0</v>
      </c>
      <c r="G44" s="191">
        <f>G8+G11+G14+G17+G20+G23+G26+G29+G32+G35+G38+G41</f>
        <v>0</v>
      </c>
      <c r="H44" s="192">
        <f>H8+H11+H14+H17+H20+H23+H26+H29+H32+H35+H38+H41</f>
        <v>0</v>
      </c>
      <c r="I44" s="190">
        <f>I8+I11+I14+I17+I20+I23+I26+I29+I32+I35+I38+I41</f>
        <v>0</v>
      </c>
      <c r="J44" s="193" t="e">
        <f>100*H44/D44</f>
        <v>#DIV/0!</v>
      </c>
    </row>
    <row r="45" ht="13.5" customHeight="1">
      <c r="L45" t="s">
        <v>21</v>
      </c>
    </row>
    <row r="46" spans="1:11" ht="15" customHeight="1">
      <c r="A46" s="257" t="s">
        <v>161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6"/>
    </row>
    <row r="47" spans="1:11" ht="15" customHeight="1">
      <c r="A47" s="257" t="s">
        <v>162</v>
      </c>
      <c r="B47" s="257"/>
      <c r="C47" s="257"/>
      <c r="D47" s="257"/>
      <c r="E47" s="257"/>
      <c r="F47" s="257"/>
      <c r="G47" s="257"/>
      <c r="H47" s="257"/>
      <c r="I47" s="257"/>
      <c r="J47" s="257"/>
      <c r="K47" s="138"/>
    </row>
    <row r="48" spans="1:11" ht="15" customHeight="1">
      <c r="A48" s="259" t="s">
        <v>163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/>
  <mergeCells count="12">
    <mergeCell ref="H1:J1"/>
    <mergeCell ref="A1:A6"/>
    <mergeCell ref="B1:B5"/>
    <mergeCell ref="C1:C5"/>
    <mergeCell ref="D1:E1"/>
    <mergeCell ref="D2:E2"/>
    <mergeCell ref="D3:E3"/>
    <mergeCell ref="F1:G1"/>
    <mergeCell ref="A46:J46"/>
    <mergeCell ref="A47:J47"/>
    <mergeCell ref="A48:J48"/>
    <mergeCell ref="B44:C44"/>
  </mergeCells>
  <printOptions/>
  <pageMargins left="0.95" right="0.15748031496062992" top="0.12" bottom="0.12" header="0.1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89</v>
      </c>
      <c r="B14" s="99">
        <v>28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28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130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Januar!B38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92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A97:D97"/>
    <mergeCell ref="A91:D91"/>
    <mergeCell ref="C99:D99"/>
    <mergeCell ref="A89:D89"/>
    <mergeCell ref="A34:D34"/>
    <mergeCell ref="A4:D4"/>
    <mergeCell ref="A6:D6"/>
    <mergeCell ref="A7:D7"/>
    <mergeCell ref="C22:D22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86:D86"/>
    <mergeCell ref="A87:D87"/>
    <mergeCell ref="C94:D94"/>
    <mergeCell ref="C93:D93"/>
    <mergeCell ref="C41:D41"/>
    <mergeCell ref="C42:D42"/>
    <mergeCell ref="A47:D47"/>
    <mergeCell ref="A79:D79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90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129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6" ht="12.75">
      <c r="A30" s="11" t="s">
        <v>2</v>
      </c>
      <c r="B30" s="120">
        <f>Januar!B30</f>
        <v>0</v>
      </c>
      <c r="F30" t="s">
        <v>21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Januar!B38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91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  <mergeCell ref="C41:D41"/>
    <mergeCell ref="C42:D42"/>
    <mergeCell ref="A47:D47"/>
    <mergeCell ref="A79:D79"/>
    <mergeCell ref="A86:D86"/>
    <mergeCell ref="A87:D87"/>
    <mergeCell ref="C94:D94"/>
    <mergeCell ref="C93:D93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34:D34"/>
    <mergeCell ref="A4:D4"/>
    <mergeCell ref="A6:D6"/>
    <mergeCell ref="A7:D7"/>
    <mergeCell ref="C22:D22"/>
    <mergeCell ref="A97:D97"/>
    <mergeCell ref="A91:D91"/>
    <mergeCell ref="C99:D99"/>
    <mergeCell ref="A89:D89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93</v>
      </c>
      <c r="B14" s="99">
        <v>30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30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128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94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A97:D97"/>
    <mergeCell ref="A91:D91"/>
    <mergeCell ref="C99:D99"/>
    <mergeCell ref="A89:D89"/>
    <mergeCell ref="A34:D34"/>
    <mergeCell ref="A4:D4"/>
    <mergeCell ref="A6:D6"/>
    <mergeCell ref="A7:D7"/>
    <mergeCell ref="C22:D22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86:D86"/>
    <mergeCell ref="A87:D87"/>
    <mergeCell ref="C94:D94"/>
    <mergeCell ref="C93:D93"/>
    <mergeCell ref="C41:D41"/>
    <mergeCell ref="C42:D42"/>
    <mergeCell ref="A47:D47"/>
    <mergeCell ref="A79:D79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96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127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95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  <mergeCell ref="C41:D41"/>
    <mergeCell ref="C42:D42"/>
    <mergeCell ref="A47:D47"/>
    <mergeCell ref="A79:D79"/>
    <mergeCell ref="A86:D86"/>
    <mergeCell ref="A87:D87"/>
    <mergeCell ref="C94:D94"/>
    <mergeCell ref="C93:D93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34:D34"/>
    <mergeCell ref="A4:D4"/>
    <mergeCell ref="A6:D6"/>
    <mergeCell ref="A7:D7"/>
    <mergeCell ref="C22:D22"/>
    <mergeCell ref="A97:D97"/>
    <mergeCell ref="A91:D91"/>
    <mergeCell ref="C99:D99"/>
    <mergeCell ref="A89:D89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97</v>
      </c>
      <c r="B14" s="99">
        <v>30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30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v>50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126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>
        <v>12</v>
      </c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Januar!B42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98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A97:D97"/>
    <mergeCell ref="A91:D91"/>
    <mergeCell ref="C99:D99"/>
    <mergeCell ref="A89:D89"/>
    <mergeCell ref="A34:D34"/>
    <mergeCell ref="A4:D4"/>
    <mergeCell ref="A6:D6"/>
    <mergeCell ref="A7:D7"/>
    <mergeCell ref="C22:D22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86:D86"/>
    <mergeCell ref="A87:D87"/>
    <mergeCell ref="C94:D94"/>
    <mergeCell ref="C93:D93"/>
    <mergeCell ref="C41:D41"/>
    <mergeCell ref="C42:D42"/>
    <mergeCell ref="A47:D47"/>
    <mergeCell ref="A79:D79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99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125</v>
      </c>
      <c r="D22" s="244"/>
    </row>
    <row r="23" spans="1:2" ht="12" customHeight="1" thickTop="1">
      <c r="A23" s="24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100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  <mergeCell ref="C41:D41"/>
    <mergeCell ref="C42:D42"/>
    <mergeCell ref="A47:D47"/>
    <mergeCell ref="A79:D79"/>
    <mergeCell ref="A86:D86"/>
    <mergeCell ref="A87:D87"/>
    <mergeCell ref="C94:D94"/>
    <mergeCell ref="C93:D93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34:D34"/>
    <mergeCell ref="A4:D4"/>
    <mergeCell ref="A6:D6"/>
    <mergeCell ref="A7:D7"/>
    <mergeCell ref="C22:D22"/>
    <mergeCell ref="A97:D97"/>
    <mergeCell ref="A91:D91"/>
    <mergeCell ref="C99:D99"/>
    <mergeCell ref="A89:D89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101</v>
      </c>
      <c r="B14" s="99">
        <v>31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31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124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102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A97:D97"/>
    <mergeCell ref="A91:D91"/>
    <mergeCell ref="C99:D99"/>
    <mergeCell ref="A89:D89"/>
    <mergeCell ref="A34:D34"/>
    <mergeCell ref="A4:D4"/>
    <mergeCell ref="A6:D6"/>
    <mergeCell ref="A7:D7"/>
    <mergeCell ref="C22:D22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86:D86"/>
    <mergeCell ref="A87:D87"/>
    <mergeCell ref="C94:D94"/>
    <mergeCell ref="C93:D93"/>
    <mergeCell ref="C41:D41"/>
    <mergeCell ref="C42:D42"/>
    <mergeCell ref="A47:D47"/>
    <mergeCell ref="A79:D79"/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H115"/>
  <sheetViews>
    <sheetView workbookViewId="0" topLeftCell="A1">
      <selection activeCell="B22" sqref="B22"/>
    </sheetView>
  </sheetViews>
  <sheetFormatPr defaultColWidth="11.421875" defaultRowHeight="12.75"/>
  <cols>
    <col min="1" max="1" width="61.8515625" style="0" customWidth="1"/>
    <col min="2" max="2" width="14.140625" style="0" customWidth="1"/>
    <col min="4" max="4" width="13.421875" style="0" customWidth="1"/>
    <col min="5" max="5" width="14.28125" style="0" customWidth="1"/>
    <col min="7" max="7" width="13.140625" style="0" customWidth="1"/>
    <col min="8" max="8" width="12.57421875" style="0" customWidth="1"/>
  </cols>
  <sheetData>
    <row r="1" spans="1:4" ht="15.75" customHeight="1">
      <c r="A1" s="247" t="s">
        <v>18</v>
      </c>
      <c r="B1" s="239"/>
      <c r="C1" s="239"/>
      <c r="D1" s="239"/>
    </row>
    <row r="2" spans="1:4" ht="7.5" customHeight="1">
      <c r="A2" s="94"/>
      <c r="B2" s="2"/>
      <c r="C2" s="2"/>
      <c r="D2" s="2"/>
    </row>
    <row r="3" spans="1:4" ht="15.75" customHeight="1">
      <c r="A3" s="248" t="s">
        <v>17</v>
      </c>
      <c r="B3" s="231"/>
      <c r="C3" s="231"/>
      <c r="D3" s="231"/>
    </row>
    <row r="4" spans="1:4" ht="15.75" customHeight="1">
      <c r="A4" s="238" t="s">
        <v>64</v>
      </c>
      <c r="B4" s="239"/>
      <c r="C4" s="239"/>
      <c r="D4" s="239"/>
    </row>
    <row r="5" spans="1:4" ht="12" customHeight="1" thickBot="1">
      <c r="A5" s="42"/>
      <c r="B5" s="42"/>
      <c r="C5" s="42"/>
      <c r="D5" s="42"/>
    </row>
    <row r="6" spans="1:4" ht="7.5" customHeight="1">
      <c r="A6" s="240"/>
      <c r="B6" s="240"/>
      <c r="C6" s="240"/>
      <c r="D6" s="240"/>
    </row>
    <row r="7" spans="1:4" ht="15.75" customHeight="1">
      <c r="A7" s="241" t="s">
        <v>62</v>
      </c>
      <c r="B7" s="242"/>
      <c r="C7" s="242"/>
      <c r="D7" s="242"/>
    </row>
    <row r="8" spans="1:4" ht="7.5" customHeight="1">
      <c r="A8" s="82"/>
      <c r="B8" s="86"/>
      <c r="C8" s="86"/>
      <c r="D8" s="86"/>
    </row>
    <row r="9" spans="1:8" ht="12" customHeight="1">
      <c r="A9" s="10" t="s">
        <v>50</v>
      </c>
      <c r="B9" s="100">
        <f>Januar!B9</f>
        <v>0</v>
      </c>
      <c r="C9" s="249" t="s">
        <v>10</v>
      </c>
      <c r="D9" s="250"/>
      <c r="E9" s="12"/>
      <c r="F9" s="2"/>
      <c r="G9" s="2"/>
      <c r="H9" s="2"/>
    </row>
    <row r="10" spans="1:8" ht="12" customHeight="1">
      <c r="A10" s="24" t="s">
        <v>35</v>
      </c>
      <c r="B10" s="5">
        <f>Januar!B10</f>
        <v>0</v>
      </c>
      <c r="C10" s="111"/>
      <c r="D10" s="60"/>
      <c r="F10" s="69"/>
      <c r="G10" s="2"/>
      <c r="H10" s="2"/>
    </row>
    <row r="11" spans="1:8" ht="12" customHeight="1" thickBot="1">
      <c r="A11" s="24" t="s">
        <v>36</v>
      </c>
      <c r="B11" s="5">
        <f>Januar!B11</f>
        <v>0</v>
      </c>
      <c r="C11" s="112"/>
      <c r="D11" s="113"/>
      <c r="F11" s="69"/>
      <c r="G11" s="2"/>
      <c r="H11" s="2"/>
    </row>
    <row r="12" spans="1:8" ht="12" customHeight="1" thickBot="1">
      <c r="A12" s="24"/>
      <c r="B12" s="90">
        <f>B10+B11</f>
        <v>0</v>
      </c>
      <c r="C12" s="252" t="s">
        <v>32</v>
      </c>
      <c r="D12" s="253"/>
      <c r="F12" s="2"/>
      <c r="G12" s="2"/>
      <c r="H12" s="2"/>
    </row>
    <row r="13" spans="2:8" ht="12" customHeight="1">
      <c r="B13" s="62"/>
      <c r="C13" s="95"/>
      <c r="D13" s="96"/>
      <c r="F13" s="2"/>
      <c r="G13" s="2"/>
      <c r="H13" s="2"/>
    </row>
    <row r="14" spans="1:8" ht="12" customHeight="1">
      <c r="A14" s="102" t="s">
        <v>103</v>
      </c>
      <c r="B14" s="99">
        <v>30</v>
      </c>
      <c r="C14" s="95"/>
      <c r="D14" s="96"/>
      <c r="F14" s="2"/>
      <c r="G14" s="2"/>
      <c r="H14" s="2"/>
    </row>
    <row r="15" spans="1:8" ht="12" customHeight="1">
      <c r="A15" s="102"/>
      <c r="B15" s="110"/>
      <c r="C15" s="95"/>
      <c r="D15" s="96"/>
      <c r="F15" s="2"/>
      <c r="G15" s="2"/>
      <c r="H15" s="2"/>
    </row>
    <row r="16" spans="1:8" ht="12" customHeight="1">
      <c r="A16" s="10" t="s">
        <v>48</v>
      </c>
      <c r="B16" s="100"/>
      <c r="C16" s="95"/>
      <c r="D16" s="96"/>
      <c r="F16" s="2"/>
      <c r="G16" s="2"/>
      <c r="H16" s="2"/>
    </row>
    <row r="17" spans="1:8" ht="12" customHeight="1">
      <c r="A17" s="10" t="s">
        <v>80</v>
      </c>
      <c r="B17" s="101">
        <f>B9*4</f>
        <v>0</v>
      </c>
      <c r="C17" s="95"/>
      <c r="D17" s="96"/>
      <c r="F17" s="2"/>
      <c r="G17" s="2"/>
      <c r="H17" s="2"/>
    </row>
    <row r="18" spans="1:8" ht="12" customHeight="1">
      <c r="A18" s="10" t="s">
        <v>81</v>
      </c>
      <c r="B18" s="101">
        <f>B14-B16-B17</f>
        <v>30</v>
      </c>
      <c r="C18" s="95"/>
      <c r="D18" s="96"/>
      <c r="F18" s="2"/>
      <c r="G18" s="2"/>
      <c r="H18" s="2"/>
    </row>
    <row r="19" spans="1:8" ht="12" customHeight="1">
      <c r="A19" s="10"/>
      <c r="B19" s="62"/>
      <c r="C19" s="95"/>
      <c r="D19" s="96"/>
      <c r="F19" s="2"/>
      <c r="G19" s="2"/>
      <c r="H19" s="2"/>
    </row>
    <row r="20" spans="1:5" ht="12" customHeight="1">
      <c r="A20" s="10" t="s">
        <v>5</v>
      </c>
      <c r="B20" s="118">
        <f>Januar!B20</f>
        <v>0</v>
      </c>
      <c r="E20" s="11"/>
    </row>
    <row r="21" spans="1:5" ht="12" customHeight="1" thickBot="1">
      <c r="A21" s="10"/>
      <c r="B21" s="128"/>
      <c r="E21" s="11"/>
    </row>
    <row r="22" spans="1:4" ht="12" customHeight="1" thickBot="1" thickTop="1">
      <c r="A22" s="127" t="s">
        <v>111</v>
      </c>
      <c r="B22" s="129">
        <v>0</v>
      </c>
      <c r="C22" s="243" t="s">
        <v>123</v>
      </c>
      <c r="D22" s="244"/>
    </row>
    <row r="23" spans="1:2" ht="12" customHeight="1" thickTop="1">
      <c r="A23" s="30" t="s">
        <v>6</v>
      </c>
      <c r="B23" s="130">
        <f>Januar!B23</f>
        <v>0</v>
      </c>
    </row>
    <row r="24" spans="1:2" ht="12" customHeight="1">
      <c r="A24" s="24" t="s">
        <v>82</v>
      </c>
      <c r="B24" s="92">
        <f>0-B22+B23</f>
        <v>0</v>
      </c>
    </row>
    <row r="25" spans="1:2" ht="12" customHeight="1">
      <c r="A25" s="24"/>
      <c r="B25" s="70"/>
    </row>
    <row r="26" spans="1:4" ht="12" customHeight="1">
      <c r="A26" s="10" t="s">
        <v>7</v>
      </c>
      <c r="B26" s="119">
        <f>Januar!B26</f>
        <v>0</v>
      </c>
      <c r="C26" s="249" t="s">
        <v>8</v>
      </c>
      <c r="D26" s="250"/>
    </row>
    <row r="27" spans="1:3" ht="12" customHeight="1">
      <c r="A27" s="24"/>
      <c r="B27" s="62"/>
      <c r="C27" s="39"/>
    </row>
    <row r="28" spans="1:2" ht="12.75">
      <c r="A28" s="18" t="s">
        <v>4</v>
      </c>
      <c r="B28" s="3" t="s">
        <v>9</v>
      </c>
    </row>
    <row r="29" spans="1:2" ht="12.75">
      <c r="A29" s="17" t="s">
        <v>3</v>
      </c>
      <c r="B29" s="120">
        <f>Januar!B29</f>
        <v>0</v>
      </c>
    </row>
    <row r="30" spans="1:2" ht="12.75">
      <c r="A30" s="11" t="s">
        <v>2</v>
      </c>
      <c r="B30" s="120">
        <f>Januar!B30</f>
        <v>0</v>
      </c>
    </row>
    <row r="31" spans="1:2" ht="12.75">
      <c r="A31" s="11"/>
      <c r="B31" s="104"/>
    </row>
    <row r="32" spans="1:3" ht="12.75">
      <c r="A32" s="81" t="s">
        <v>52</v>
      </c>
      <c r="B32" s="121">
        <f>Januar!B32</f>
        <v>0</v>
      </c>
      <c r="C32" s="1" t="s">
        <v>53</v>
      </c>
    </row>
    <row r="33" spans="1:2" ht="12.75">
      <c r="A33" s="11"/>
      <c r="B33" s="104"/>
    </row>
    <row r="34" spans="1:4" ht="12.75">
      <c r="A34" s="217" t="s">
        <v>63</v>
      </c>
      <c r="B34" s="256"/>
      <c r="C34" s="256"/>
      <c r="D34" s="233"/>
    </row>
    <row r="35" spans="1:2" ht="7.5" customHeight="1">
      <c r="A35" s="11"/>
      <c r="B35" s="104"/>
    </row>
    <row r="36" spans="1:4" ht="12.75">
      <c r="A36" s="81" t="s">
        <v>54</v>
      </c>
      <c r="B36" s="122">
        <f>Januar!B36</f>
        <v>0</v>
      </c>
      <c r="C36" s="249" t="s">
        <v>55</v>
      </c>
      <c r="D36" s="250"/>
    </row>
    <row r="37" spans="1:2" ht="12.75">
      <c r="A37" s="10" t="s">
        <v>42</v>
      </c>
      <c r="B37" s="123">
        <f>Januar!B37</f>
        <v>0</v>
      </c>
    </row>
    <row r="38" spans="1:4" ht="12.75">
      <c r="A38" s="10" t="s">
        <v>19</v>
      </c>
      <c r="B38" s="33" t="e">
        <f>B26*B20/B37</f>
        <v>#DIV/0!</v>
      </c>
      <c r="C38" s="249" t="s">
        <v>56</v>
      </c>
      <c r="D38" s="250"/>
    </row>
    <row r="39" spans="1:4" ht="12.75">
      <c r="A39" s="218" t="s">
        <v>57</v>
      </c>
      <c r="B39" s="219"/>
      <c r="C39" s="219"/>
      <c r="D39" s="219"/>
    </row>
    <row r="40" spans="1:4" ht="12.75">
      <c r="A40" s="10" t="s">
        <v>116</v>
      </c>
      <c r="B40" s="99">
        <f>Januar!B40</f>
        <v>0</v>
      </c>
      <c r="C40" s="27" t="s">
        <v>117</v>
      </c>
      <c r="D40" s="4"/>
    </row>
    <row r="41" spans="1:4" ht="12.75">
      <c r="A41" s="10" t="s">
        <v>20</v>
      </c>
      <c r="B41" s="33">
        <f>B40*B37</f>
        <v>0</v>
      </c>
      <c r="C41" s="249" t="s">
        <v>12</v>
      </c>
      <c r="D41" s="233"/>
    </row>
    <row r="42" spans="1:4" ht="12.75">
      <c r="A42" s="30" t="s">
        <v>119</v>
      </c>
      <c r="B42" s="124" t="e">
        <f>B41/B20</f>
        <v>#DIV/0!</v>
      </c>
      <c r="C42" s="225" t="s">
        <v>69</v>
      </c>
      <c r="D42" s="226"/>
    </row>
    <row r="43" spans="1:4" ht="13.5" thickBot="1">
      <c r="A43" s="41"/>
      <c r="B43" s="54"/>
      <c r="C43" s="42"/>
      <c r="D43" s="42"/>
    </row>
    <row r="44" spans="1:4" ht="12.75">
      <c r="A44" s="103"/>
      <c r="B44" s="35"/>
      <c r="C44" s="8"/>
      <c r="D44" s="8"/>
    </row>
    <row r="45" spans="1:4" ht="12.75">
      <c r="A45" s="254" t="s">
        <v>47</v>
      </c>
      <c r="B45" s="255"/>
      <c r="C45" s="255"/>
      <c r="D45" s="255"/>
    </row>
    <row r="46" spans="1:5" ht="12.75">
      <c r="A46" s="254" t="s">
        <v>37</v>
      </c>
      <c r="B46" s="229"/>
      <c r="C46" s="229"/>
      <c r="D46" s="229"/>
      <c r="E46" s="8"/>
    </row>
    <row r="47" spans="1:5" ht="12.75">
      <c r="A47" s="254" t="s">
        <v>38</v>
      </c>
      <c r="B47" s="255"/>
      <c r="C47" s="255"/>
      <c r="D47" s="255"/>
      <c r="E47" s="8"/>
    </row>
    <row r="48" spans="1:3" ht="9.75" customHeight="1">
      <c r="A48" s="24"/>
      <c r="B48" s="32">
        <f>(0.24*1.163)</f>
        <v>0.27912</v>
      </c>
      <c r="C48" s="31">
        <v>1</v>
      </c>
    </row>
    <row r="49" spans="1:3" ht="12.75">
      <c r="A49" s="30" t="s">
        <v>29</v>
      </c>
      <c r="B49" s="22" t="s">
        <v>1</v>
      </c>
      <c r="C49" s="105" t="s">
        <v>70</v>
      </c>
    </row>
    <row r="50" spans="1:3" ht="12.75">
      <c r="A50" s="24" t="s">
        <v>23</v>
      </c>
      <c r="B50" s="64">
        <f>B20*B26*(0.24*1.2*1.163)*B24</f>
        <v>0</v>
      </c>
      <c r="C50" s="20">
        <f>B50/1000</f>
        <v>0</v>
      </c>
    </row>
    <row r="51" spans="1:3" ht="12.75">
      <c r="A51" s="24" t="s">
        <v>24</v>
      </c>
      <c r="B51" s="64">
        <f>B20*(0.24*1.2*1.163)*B24</f>
        <v>0</v>
      </c>
      <c r="C51" s="20">
        <f>B51/1000</f>
        <v>0</v>
      </c>
    </row>
    <row r="52" spans="1:3" ht="12.75">
      <c r="A52" s="30" t="s">
        <v>29</v>
      </c>
      <c r="B52" s="67"/>
      <c r="C52" s="68"/>
    </row>
    <row r="53" spans="1:5" ht="12.75">
      <c r="A53" s="24" t="s">
        <v>25</v>
      </c>
      <c r="B53" s="21">
        <f>B50*B10</f>
        <v>0</v>
      </c>
      <c r="C53" s="20">
        <f>B53/1000</f>
        <v>0</v>
      </c>
      <c r="E53" s="14"/>
    </row>
    <row r="54" spans="1:3" ht="12.75">
      <c r="A54" s="24" t="s">
        <v>26</v>
      </c>
      <c r="B54" s="64">
        <f>B51*B11</f>
        <v>0</v>
      </c>
      <c r="C54" s="20">
        <f>B54/1000</f>
        <v>0</v>
      </c>
    </row>
    <row r="55" spans="1:3" ht="13.5" thickBot="1">
      <c r="A55" s="24"/>
      <c r="B55" s="19"/>
      <c r="C55" s="63"/>
    </row>
    <row r="56" spans="1:3" ht="13.5" thickBot="1">
      <c r="A56" s="10" t="s">
        <v>30</v>
      </c>
      <c r="B56" s="6">
        <f>B53+B54</f>
        <v>0</v>
      </c>
      <c r="C56" s="6">
        <f>B56/1000</f>
        <v>0</v>
      </c>
    </row>
    <row r="57" spans="1:3" ht="12.75">
      <c r="A57" s="10"/>
      <c r="B57" s="14"/>
      <c r="C57" s="14"/>
    </row>
    <row r="58" spans="1:2" ht="12.75">
      <c r="A58" s="30" t="s">
        <v>31</v>
      </c>
      <c r="B58" s="14" t="s">
        <v>0</v>
      </c>
    </row>
    <row r="59" spans="1:5" ht="12.75">
      <c r="A59" s="24" t="s">
        <v>23</v>
      </c>
      <c r="B59" s="20">
        <f>C50*B29</f>
        <v>0</v>
      </c>
      <c r="E59" s="23"/>
    </row>
    <row r="60" spans="1:5" ht="12.75">
      <c r="A60" s="24" t="s">
        <v>24</v>
      </c>
      <c r="B60" s="20">
        <f>C51*B30</f>
        <v>0</v>
      </c>
      <c r="E60" s="23"/>
    </row>
    <row r="61" spans="1:5" ht="12.75">
      <c r="A61" s="24" t="s">
        <v>27</v>
      </c>
      <c r="B61" s="20">
        <f>B59*B10</f>
        <v>0</v>
      </c>
      <c r="E61" s="23"/>
    </row>
    <row r="62" spans="1:5" ht="13.5" thickBot="1">
      <c r="A62" s="24" t="s">
        <v>28</v>
      </c>
      <c r="B62" s="20">
        <f>B60*B11</f>
        <v>0</v>
      </c>
      <c r="E62" s="23"/>
    </row>
    <row r="63" spans="1:4" ht="13.5" thickBot="1">
      <c r="A63" s="30" t="s">
        <v>51</v>
      </c>
      <c r="B63" s="6">
        <f>B61+B62</f>
        <v>0</v>
      </c>
      <c r="D63" t="s">
        <v>21</v>
      </c>
    </row>
    <row r="64" spans="1:4" ht="12.75" customHeight="1" thickBot="1">
      <c r="A64" s="107"/>
      <c r="B64" s="108"/>
      <c r="C64" s="109"/>
      <c r="D64" s="42"/>
    </row>
    <row r="65" spans="1:3" ht="12.75" customHeight="1">
      <c r="A65" s="1"/>
      <c r="B65" s="13"/>
      <c r="C65" s="19"/>
    </row>
    <row r="66" spans="1:4" ht="12.75">
      <c r="A66" s="254" t="s">
        <v>73</v>
      </c>
      <c r="B66" s="231"/>
      <c r="C66" s="231"/>
      <c r="D66" s="231"/>
    </row>
    <row r="67" spans="1:4" ht="12.75">
      <c r="A67" s="56"/>
      <c r="B67" s="57"/>
      <c r="C67" s="57"/>
      <c r="D67" s="57"/>
    </row>
    <row r="68" spans="2:4" ht="12.75" customHeight="1">
      <c r="B68" s="16" t="s">
        <v>16</v>
      </c>
      <c r="D68" s="16"/>
    </row>
    <row r="69" spans="1:4" ht="12.75">
      <c r="A69" s="81" t="s">
        <v>60</v>
      </c>
      <c r="B69" s="114">
        <f>B32</f>
        <v>0</v>
      </c>
      <c r="C69" s="1" t="s">
        <v>46</v>
      </c>
      <c r="D69" s="16"/>
    </row>
    <row r="70" spans="1:4" ht="12.75">
      <c r="A70" s="30" t="s">
        <v>58</v>
      </c>
      <c r="B70" s="71"/>
      <c r="D70" s="16"/>
    </row>
    <row r="71" spans="1:8" ht="12.75">
      <c r="A71" s="10" t="s">
        <v>40</v>
      </c>
      <c r="B71" s="28">
        <f>B69/1000*B10</f>
        <v>0</v>
      </c>
      <c r="C71" s="251" t="s">
        <v>72</v>
      </c>
      <c r="D71" s="233"/>
      <c r="F71" s="7"/>
      <c r="G71" s="7"/>
      <c r="H71" s="8"/>
    </row>
    <row r="72" spans="1:8" ht="12.75">
      <c r="A72" s="30" t="s">
        <v>59</v>
      </c>
      <c r="B72" s="66"/>
      <c r="C72" s="55"/>
      <c r="D72" s="26"/>
      <c r="F72" s="7"/>
      <c r="G72" s="7"/>
      <c r="H72" s="8"/>
    </row>
    <row r="73" spans="1:3" ht="13.5" thickBot="1">
      <c r="A73" s="15" t="s">
        <v>39</v>
      </c>
      <c r="B73" s="65">
        <f>B71*B29</f>
        <v>0</v>
      </c>
      <c r="C73" s="1" t="s">
        <v>22</v>
      </c>
    </row>
    <row r="74" spans="1:8" ht="13.5" thickBot="1">
      <c r="A74" s="58"/>
      <c r="B74" s="61"/>
      <c r="C74" s="59"/>
      <c r="D74" s="42"/>
      <c r="F74" s="8"/>
      <c r="G74" s="8"/>
      <c r="H74" s="8"/>
    </row>
    <row r="75" spans="1:8" ht="13.5" customHeight="1" thickBot="1">
      <c r="A75" s="83"/>
      <c r="B75" s="84"/>
      <c r="C75" s="85"/>
      <c r="D75" s="80"/>
      <c r="F75" s="8"/>
      <c r="G75" s="8"/>
      <c r="H75" s="8"/>
    </row>
    <row r="76" spans="1:8" ht="13.5" thickBot="1">
      <c r="A76" s="40" t="s">
        <v>61</v>
      </c>
      <c r="B76" s="53">
        <f>B63+B73</f>
        <v>0</v>
      </c>
      <c r="C76" s="1" t="s">
        <v>22</v>
      </c>
      <c r="F76" s="8"/>
      <c r="G76" s="8"/>
      <c r="H76" s="8"/>
    </row>
    <row r="77" spans="1:8" ht="13.5" thickBot="1">
      <c r="A77" s="43"/>
      <c r="B77" s="44"/>
      <c r="C77" s="42"/>
      <c r="D77" s="42"/>
      <c r="F77" s="8"/>
      <c r="G77" s="8"/>
      <c r="H77" s="8"/>
    </row>
    <row r="78" spans="1:8" ht="12.75">
      <c r="A78" s="78"/>
      <c r="B78" s="79"/>
      <c r="C78" s="80"/>
      <c r="D78" s="80"/>
      <c r="F78" s="8"/>
      <c r="G78" s="8"/>
      <c r="H78" s="8"/>
    </row>
    <row r="79" spans="1:8" ht="15.75">
      <c r="A79" s="227" t="s">
        <v>41</v>
      </c>
      <c r="B79" s="229"/>
      <c r="C79" s="229"/>
      <c r="D79" s="229"/>
      <c r="E79" s="60" t="s">
        <v>21</v>
      </c>
      <c r="F79" s="8"/>
      <c r="G79" s="8"/>
      <c r="H79" s="8"/>
    </row>
    <row r="80" spans="1:8" ht="15.75">
      <c r="A80" s="82"/>
      <c r="B80" s="86"/>
      <c r="C80" s="86"/>
      <c r="D80" s="86"/>
      <c r="E80" s="60"/>
      <c r="F80" s="8"/>
      <c r="G80" s="8"/>
      <c r="H80" s="8"/>
    </row>
    <row r="81" spans="1:8" ht="12.75">
      <c r="A81" s="15" t="s">
        <v>15</v>
      </c>
      <c r="B81" s="20">
        <f>B36*B40</f>
        <v>0</v>
      </c>
      <c r="C81" s="223" t="s">
        <v>46</v>
      </c>
      <c r="D81" s="224"/>
      <c r="E81" s="60"/>
      <c r="F81" s="8"/>
      <c r="G81" s="8"/>
      <c r="H81" s="8"/>
    </row>
    <row r="82" spans="1:8" ht="12.75">
      <c r="A82" s="15" t="s">
        <v>11</v>
      </c>
      <c r="B82" s="28">
        <f>(B81*B10)/1000</f>
        <v>0</v>
      </c>
      <c r="C82" s="223" t="s">
        <v>79</v>
      </c>
      <c r="D82" s="233"/>
      <c r="E82" s="60"/>
      <c r="F82" s="8"/>
      <c r="G82" s="8"/>
      <c r="H82" s="8"/>
    </row>
    <row r="83" spans="1:8" ht="12.75">
      <c r="A83" s="10" t="s">
        <v>67</v>
      </c>
      <c r="B83" s="29">
        <f>B82*B29</f>
        <v>0</v>
      </c>
      <c r="C83" t="s">
        <v>13</v>
      </c>
      <c r="E83" s="60"/>
      <c r="F83" s="8"/>
      <c r="G83" s="8"/>
      <c r="H83" s="8"/>
    </row>
    <row r="84" spans="1:8" ht="13.5" thickBot="1">
      <c r="A84" s="48"/>
      <c r="B84" s="47"/>
      <c r="C84" s="42"/>
      <c r="D84" s="42"/>
      <c r="F84" s="8"/>
      <c r="G84" s="8"/>
      <c r="H84" s="8"/>
    </row>
    <row r="85" spans="1:8" ht="12.75">
      <c r="A85" s="10"/>
      <c r="B85" s="14"/>
      <c r="F85" s="8"/>
      <c r="G85" s="8"/>
      <c r="H85" s="8"/>
    </row>
    <row r="86" spans="1:8" ht="15.75" customHeight="1">
      <c r="A86" s="228" t="s">
        <v>104</v>
      </c>
      <c r="B86" s="229"/>
      <c r="C86" s="229"/>
      <c r="D86" s="229"/>
      <c r="F86" s="8"/>
      <c r="G86" s="8"/>
      <c r="H86" s="8"/>
    </row>
    <row r="87" spans="1:8" ht="15.75" customHeight="1">
      <c r="A87" s="228" t="s">
        <v>75</v>
      </c>
      <c r="B87" s="229"/>
      <c r="C87" s="229"/>
      <c r="D87" s="229"/>
      <c r="F87" s="8"/>
      <c r="G87" s="8"/>
      <c r="H87" s="8"/>
    </row>
    <row r="88" spans="1:8" ht="7.5" customHeight="1">
      <c r="A88" s="97"/>
      <c r="B88" s="3"/>
      <c r="C88" s="2"/>
      <c r="D88" s="2"/>
      <c r="F88" s="8"/>
      <c r="G88" s="8"/>
      <c r="H88" s="8"/>
    </row>
    <row r="89" spans="1:8" ht="15.75" customHeight="1">
      <c r="A89" s="234" t="s">
        <v>83</v>
      </c>
      <c r="B89" s="235"/>
      <c r="C89" s="235"/>
      <c r="D89" s="235"/>
      <c r="F89" s="8"/>
      <c r="G89" s="8"/>
      <c r="H89" s="8"/>
    </row>
    <row r="90" spans="1:8" ht="7.5" customHeight="1">
      <c r="A90" s="97"/>
      <c r="B90" s="3"/>
      <c r="C90" s="2"/>
      <c r="D90" s="2"/>
      <c r="F90" s="8"/>
      <c r="G90" s="8"/>
      <c r="H90" s="8"/>
    </row>
    <row r="91" spans="1:8" ht="15.75" customHeight="1">
      <c r="A91" s="230" t="s">
        <v>76</v>
      </c>
      <c r="B91" s="231"/>
      <c r="C91" s="231"/>
      <c r="D91" s="231"/>
      <c r="F91" s="8"/>
      <c r="G91" s="8"/>
      <c r="H91" s="8"/>
    </row>
    <row r="92" spans="1:8" ht="7.5" customHeight="1" thickBot="1">
      <c r="A92" s="97"/>
      <c r="B92" s="3"/>
      <c r="C92" s="2"/>
      <c r="D92" s="2"/>
      <c r="F92" s="8"/>
      <c r="G92" s="8"/>
      <c r="H92" s="8"/>
    </row>
    <row r="93" spans="1:8" ht="15.75" customHeight="1" thickBot="1">
      <c r="A93" s="49" t="s">
        <v>77</v>
      </c>
      <c r="B93" s="116">
        <f>(C56*B18)+(B71*B18)</f>
        <v>0</v>
      </c>
      <c r="C93" s="222" t="s">
        <v>74</v>
      </c>
      <c r="D93" s="237"/>
      <c r="F93" s="8"/>
      <c r="G93" s="8"/>
      <c r="H93" s="8"/>
    </row>
    <row r="94" spans="1:8" ht="15.75" customHeight="1" thickBot="1">
      <c r="A94" s="46"/>
      <c r="C94" s="220"/>
      <c r="D94" s="221"/>
      <c r="F94" s="8"/>
      <c r="G94" s="8"/>
      <c r="H94" s="8"/>
    </row>
    <row r="95" spans="1:8" ht="15.75" customHeight="1" thickBot="1">
      <c r="A95" s="50" t="s">
        <v>87</v>
      </c>
      <c r="B95" s="117">
        <f>B76*B18</f>
        <v>0</v>
      </c>
      <c r="C95" s="12" t="s">
        <v>14</v>
      </c>
      <c r="D95" s="26"/>
      <c r="F95" s="8"/>
      <c r="G95" s="8"/>
      <c r="H95" s="8"/>
    </row>
    <row r="96" spans="6:8" ht="15.75" customHeight="1">
      <c r="F96" s="8"/>
      <c r="G96" s="8"/>
      <c r="H96" s="8"/>
    </row>
    <row r="97" spans="1:8" ht="15.75" customHeight="1">
      <c r="A97" s="228" t="s">
        <v>84</v>
      </c>
      <c r="B97" s="229"/>
      <c r="C97" s="229"/>
      <c r="D97" s="229"/>
      <c r="F97" s="8"/>
      <c r="G97" s="8"/>
      <c r="H97" s="8"/>
    </row>
    <row r="98" spans="1:8" ht="7.5" customHeight="1" thickBot="1">
      <c r="A98" s="46"/>
      <c r="B98" s="14"/>
      <c r="C98" s="115"/>
      <c r="D98" s="98"/>
      <c r="F98" s="8"/>
      <c r="G98" s="8"/>
      <c r="H98" s="8"/>
    </row>
    <row r="99" spans="1:8" ht="15.75" customHeight="1" thickBot="1">
      <c r="A99" s="50" t="s">
        <v>85</v>
      </c>
      <c r="B99" s="156">
        <f>B82*B18</f>
        <v>0</v>
      </c>
      <c r="C99" s="232" t="s">
        <v>86</v>
      </c>
      <c r="D99" s="233"/>
      <c r="F99" s="8"/>
      <c r="G99" s="8"/>
      <c r="H99" s="8"/>
    </row>
    <row r="100" spans="6:8" ht="15.75" customHeight="1">
      <c r="F100" s="8"/>
      <c r="G100" s="8"/>
      <c r="H100" s="8"/>
    </row>
    <row r="101" spans="1:8" ht="15.75" customHeight="1">
      <c r="A101" s="50" t="s">
        <v>88</v>
      </c>
      <c r="B101" s="157">
        <f>B99*B29</f>
        <v>0</v>
      </c>
      <c r="C101" s="52" t="s">
        <v>14</v>
      </c>
      <c r="D101" s="93"/>
      <c r="F101" s="8"/>
      <c r="G101" s="8"/>
      <c r="H101" s="8"/>
    </row>
    <row r="102" spans="1:8" ht="15.75" customHeight="1">
      <c r="A102" s="46"/>
      <c r="B102" s="52"/>
      <c r="D102" s="12"/>
      <c r="F102" s="8"/>
      <c r="G102" s="8"/>
      <c r="H102" s="8"/>
    </row>
    <row r="103" spans="1:8" ht="15.75" customHeight="1">
      <c r="A103" s="73" t="s">
        <v>65</v>
      </c>
      <c r="B103" s="51">
        <f>B95-B101</f>
        <v>0</v>
      </c>
      <c r="C103" s="211" t="s">
        <v>66</v>
      </c>
      <c r="D103" s="212"/>
      <c r="F103" s="8"/>
      <c r="G103" s="8"/>
      <c r="H103" s="8"/>
    </row>
    <row r="104" spans="1:8" ht="15.75" customHeight="1">
      <c r="A104" s="46"/>
      <c r="B104" s="14"/>
      <c r="C104" s="45"/>
      <c r="D104" s="38"/>
      <c r="F104" s="8"/>
      <c r="G104" s="8"/>
      <c r="H104" s="8"/>
    </row>
    <row r="105" spans="1:8" ht="15.75" customHeight="1">
      <c r="A105" s="46"/>
      <c r="B105" s="74" t="s">
        <v>33</v>
      </c>
      <c r="C105" s="45"/>
      <c r="F105" s="8"/>
      <c r="G105" s="8"/>
      <c r="H105" s="8"/>
    </row>
    <row r="106" spans="1:8" ht="15.75" customHeight="1">
      <c r="A106" s="73"/>
      <c r="B106" s="89">
        <f>B93-B99</f>
        <v>0</v>
      </c>
      <c r="C106" s="213" t="s">
        <v>71</v>
      </c>
      <c r="D106" s="237"/>
      <c r="F106" s="8"/>
      <c r="G106" s="8"/>
      <c r="H106" s="8"/>
    </row>
    <row r="107" spans="1:8" ht="15.75" customHeight="1">
      <c r="A107" s="36">
        <v>100</v>
      </c>
      <c r="B107" s="37" t="e">
        <f>100*B103/B95</f>
        <v>#DIV/0!</v>
      </c>
      <c r="C107" s="25"/>
      <c r="D107" s="26"/>
      <c r="F107" s="8"/>
      <c r="G107" s="8"/>
      <c r="H107" s="8"/>
    </row>
    <row r="108" spans="1:8" ht="15.75" customHeight="1">
      <c r="A108" s="73" t="s">
        <v>34</v>
      </c>
      <c r="B108" s="91" t="e">
        <f>100*B103/B95</f>
        <v>#DIV/0!</v>
      </c>
      <c r="C108" s="211" t="s">
        <v>68</v>
      </c>
      <c r="D108" s="233"/>
      <c r="F108" s="8"/>
      <c r="G108" s="8"/>
      <c r="H108" s="8"/>
    </row>
    <row r="109" spans="2:8" ht="15.75" customHeight="1">
      <c r="B109" s="77"/>
      <c r="F109" s="8"/>
      <c r="G109" s="8"/>
      <c r="H109" s="8"/>
    </row>
    <row r="110" spans="1:8" ht="17.25" customHeight="1">
      <c r="A110" s="214" t="s">
        <v>43</v>
      </c>
      <c r="B110" s="214"/>
      <c r="C110" s="214"/>
      <c r="D110" s="214"/>
      <c r="E110" s="75"/>
      <c r="F110" s="75"/>
      <c r="G110" s="75"/>
      <c r="H110" s="8"/>
    </row>
    <row r="111" spans="2:8" ht="15.75" customHeight="1">
      <c r="B111" s="77"/>
      <c r="F111" s="8"/>
      <c r="G111" s="8"/>
      <c r="H111" s="8"/>
    </row>
    <row r="112" spans="1:4" ht="15.75">
      <c r="A112" s="248" t="s">
        <v>45</v>
      </c>
      <c r="B112" s="214"/>
      <c r="C112" s="214"/>
      <c r="D112" s="214"/>
    </row>
    <row r="113" spans="1:5" ht="18" customHeight="1">
      <c r="A113" s="248" t="s">
        <v>44</v>
      </c>
      <c r="B113" s="248"/>
      <c r="C113" s="248"/>
      <c r="D113" s="248"/>
      <c r="E113" t="s">
        <v>21</v>
      </c>
    </row>
    <row r="114" ht="12.75">
      <c r="B114" s="125"/>
    </row>
    <row r="115" ht="12.75">
      <c r="B115" s="77"/>
    </row>
  </sheetData>
  <sheetProtection password="CF23" sheet="1" objects="1" scenarios="1"/>
  <mergeCells count="37">
    <mergeCell ref="C38:D38"/>
    <mergeCell ref="C36:D36"/>
    <mergeCell ref="A113:D113"/>
    <mergeCell ref="C103:D103"/>
    <mergeCell ref="C106:D106"/>
    <mergeCell ref="C108:D108"/>
    <mergeCell ref="A112:D112"/>
    <mergeCell ref="A110:D110"/>
    <mergeCell ref="C81:D81"/>
    <mergeCell ref="C82:D82"/>
    <mergeCell ref="C41:D41"/>
    <mergeCell ref="C42:D42"/>
    <mergeCell ref="A47:D47"/>
    <mergeCell ref="A79:D79"/>
    <mergeCell ref="A86:D86"/>
    <mergeCell ref="A87:D87"/>
    <mergeCell ref="C94:D94"/>
    <mergeCell ref="C93:D93"/>
    <mergeCell ref="A1:D1"/>
    <mergeCell ref="A3:D3"/>
    <mergeCell ref="C26:D26"/>
    <mergeCell ref="C71:D71"/>
    <mergeCell ref="C12:D12"/>
    <mergeCell ref="C9:D9"/>
    <mergeCell ref="A66:D66"/>
    <mergeCell ref="A46:D46"/>
    <mergeCell ref="A45:D45"/>
    <mergeCell ref="A39:D39"/>
    <mergeCell ref="A34:D34"/>
    <mergeCell ref="A4:D4"/>
    <mergeCell ref="A6:D6"/>
    <mergeCell ref="A7:D7"/>
    <mergeCell ref="C22:D22"/>
    <mergeCell ref="A97:D97"/>
    <mergeCell ref="A91:D91"/>
    <mergeCell ref="C99:D99"/>
    <mergeCell ref="A89:D89"/>
  </mergeCells>
  <printOptions/>
  <pageMargins left="0.18" right="0.15" top="0.27" bottom="0.16" header="0.12" footer="0.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Resoba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Oser</dc:creator>
  <cp:keywords/>
  <dc:description/>
  <cp:lastModifiedBy>Kurt Oser</cp:lastModifiedBy>
  <cp:lastPrinted>2011-10-10T12:18:30Z</cp:lastPrinted>
  <dcterms:created xsi:type="dcterms:W3CDTF">2011-06-11T14:00:19Z</dcterms:created>
  <dcterms:modified xsi:type="dcterms:W3CDTF">2012-12-10T23:55:39Z</dcterms:modified>
  <cp:category/>
  <cp:version/>
  <cp:contentType/>
  <cp:contentStatus/>
</cp:coreProperties>
</file>